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tabRatio="90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33" r:id="rId17"/>
    <sheet name="附表1-18" sheetId="2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2" hidden="1">'附表1-3'!$C$4:$T$8</definedName>
    <definedName name="_xlnm._FilterDatabase" localSheetId="4" hidden="1">'附表1-5'!$A$4:$O$20</definedName>
    <definedName name="_xlnm._FilterDatabase" localSheetId="8" hidden="1">'附表1-9'!$A$4:$AA$4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'附表1-1'!$B$1:$C$11</definedName>
    <definedName name="_xlnm.Print_Area" localSheetId="13">'附表1-14'!$A:$C</definedName>
    <definedName name="_xlnm.Print_Area" localSheetId="2">'附表1-3'!#REF!</definedName>
    <definedName name="_xlnm.Print_Area" localSheetId="4">'附表1-5'!$A:$D</definedName>
    <definedName name="_xlnm.Print_Area" localSheetId="5">'附表1-6'!$A$1:$B$9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C54" i="9" l="1"/>
  <c r="C53" i="9" s="1"/>
  <c r="C49" i="9"/>
  <c r="C45" i="9"/>
  <c r="C38" i="9"/>
  <c r="C36" i="9"/>
  <c r="C35" i="9" s="1"/>
  <c r="C27" i="9"/>
  <c r="C23" i="9"/>
  <c r="C14" i="9"/>
  <c r="C13" i="9" s="1"/>
  <c r="C10" i="9"/>
  <c r="C5" i="9"/>
  <c r="C14" i="24"/>
  <c r="C38" i="24"/>
  <c r="C52" i="9" l="1"/>
  <c r="C60" i="9" s="1"/>
  <c r="C27" i="24"/>
  <c r="C29" i="6" l="1"/>
  <c r="C27" i="6"/>
  <c r="C26" i="6"/>
  <c r="C25" i="6"/>
  <c r="C24" i="6"/>
  <c r="C11" i="6"/>
  <c r="C6" i="6"/>
  <c r="C33" i="6" s="1"/>
  <c r="C23" i="17" l="1"/>
  <c r="B8" i="29"/>
  <c r="B23" i="17"/>
  <c r="C16" i="2"/>
  <c r="C15" i="2" s="1"/>
  <c r="C12" i="2"/>
  <c r="C7" i="2"/>
  <c r="C18" i="33"/>
  <c r="C17" i="33" s="1"/>
  <c r="C12" i="33"/>
  <c r="C7" i="33"/>
  <c r="X15" i="30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11" i="12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X12" i="27"/>
  <c r="W12" i="27"/>
  <c r="X11" i="27"/>
  <c r="W11" i="27"/>
  <c r="X10" i="27"/>
  <c r="W10" i="27"/>
  <c r="W9" i="27" s="1"/>
  <c r="V9" i="27"/>
  <c r="N9" i="27"/>
  <c r="M9" i="27"/>
  <c r="L9" i="27"/>
  <c r="H9" i="27"/>
  <c r="G9" i="27"/>
  <c r="F9" i="27"/>
  <c r="B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23" i="28"/>
  <c r="W23" i="28"/>
  <c r="X22" i="28"/>
  <c r="W22" i="28"/>
  <c r="X21" i="28"/>
  <c r="W21" i="28"/>
  <c r="W20" i="28"/>
  <c r="V20" i="28"/>
  <c r="N20" i="28"/>
  <c r="M20" i="28"/>
  <c r="L20" i="28"/>
  <c r="H20" i="28"/>
  <c r="G20" i="28"/>
  <c r="F20" i="28"/>
  <c r="B20" i="28"/>
  <c r="X5" i="28"/>
  <c r="W5" i="28"/>
  <c r="P5" i="28"/>
  <c r="O5" i="28"/>
  <c r="J5" i="28"/>
  <c r="I5" i="28"/>
  <c r="E5" i="28"/>
  <c r="C54" i="24"/>
  <c r="C53" i="24"/>
  <c r="C49" i="24"/>
  <c r="C45" i="24"/>
  <c r="C36" i="24"/>
  <c r="C23" i="24"/>
  <c r="C10" i="24"/>
  <c r="C5" i="24"/>
  <c r="B24" i="7"/>
  <c r="B23" i="7"/>
  <c r="B9" i="18"/>
  <c r="O23" i="17"/>
  <c r="N23" i="17"/>
  <c r="J23" i="17"/>
  <c r="I23" i="17"/>
  <c r="H23" i="17"/>
  <c r="Y38" i="26"/>
  <c r="X38" i="26"/>
  <c r="Y37" i="26"/>
  <c r="X37" i="26"/>
  <c r="Y36" i="26"/>
  <c r="X36" i="26"/>
  <c r="X35" i="26" s="1"/>
  <c r="W35" i="26"/>
  <c r="O35" i="26"/>
  <c r="N35" i="26"/>
  <c r="M35" i="26"/>
  <c r="I35" i="26"/>
  <c r="H35" i="26"/>
  <c r="G35" i="26"/>
  <c r="Y32" i="26"/>
  <c r="X32" i="26"/>
  <c r="Q32" i="26"/>
  <c r="P32" i="26"/>
  <c r="K32" i="26"/>
  <c r="J32" i="26"/>
  <c r="Y31" i="26"/>
  <c r="X31" i="26"/>
  <c r="Q31" i="26"/>
  <c r="P31" i="26"/>
  <c r="K31" i="26"/>
  <c r="J31" i="26"/>
  <c r="C30" i="26"/>
  <c r="C29" i="26" s="1"/>
  <c r="X29" i="26" s="1"/>
  <c r="Y29" i="26"/>
  <c r="P29" i="26"/>
  <c r="J29" i="26"/>
  <c r="F29" i="26"/>
  <c r="Y28" i="26"/>
  <c r="X28" i="26"/>
  <c r="Q28" i="26"/>
  <c r="P28" i="26"/>
  <c r="K28" i="26"/>
  <c r="J28" i="26"/>
  <c r="Y7" i="26"/>
  <c r="X7" i="26"/>
  <c r="Q7" i="26"/>
  <c r="P7" i="26"/>
  <c r="K7" i="26"/>
  <c r="J7" i="26"/>
  <c r="Y6" i="26"/>
  <c r="X6" i="26"/>
  <c r="Q6" i="26"/>
  <c r="P6" i="26"/>
  <c r="K6" i="26"/>
  <c r="J6" i="26"/>
  <c r="Y5" i="26"/>
  <c r="P5" i="26"/>
  <c r="J5" i="26"/>
  <c r="F5" i="26"/>
  <c r="C5" i="26"/>
  <c r="K5" i="26" s="1"/>
  <c r="C22" i="4"/>
  <c r="C6" i="4"/>
  <c r="C5" i="4" s="1"/>
  <c r="C6" i="2" l="1"/>
  <c r="C5" i="2" s="1"/>
  <c r="C35" i="26"/>
  <c r="C6" i="33"/>
  <c r="C5" i="33" s="1"/>
  <c r="C35" i="24"/>
  <c r="C13" i="24"/>
  <c r="B36" i="7"/>
  <c r="Q5" i="26"/>
  <c r="K29" i="26"/>
  <c r="X5" i="26"/>
  <c r="Q29" i="26"/>
  <c r="C52" i="24" l="1"/>
  <c r="C60" i="24" s="1"/>
</calcChain>
</file>

<file path=xl/sharedStrings.xml><?xml version="1.0" encoding="utf-8"?>
<sst xmlns="http://schemas.openxmlformats.org/spreadsheetml/2006/main" count="1499" uniqueCount="1098">
  <si>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</si>
  <si>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</si>
  <si>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</si>
  <si>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科目</t>
  </si>
  <si>
    <t>项目</t>
  </si>
  <si>
    <r>
      <rPr>
        <b/>
        <sz val="11"/>
        <rFont val="方正书宋_GBK"/>
        <charset val="134"/>
      </rPr>
      <t>预算数</t>
    </r>
  </si>
  <si>
    <t>101</t>
  </si>
  <si>
    <t>一、税收收入</t>
  </si>
  <si>
    <t>10101</t>
  </si>
  <si>
    <t xml:space="preserve">    增值税</t>
  </si>
  <si>
    <t>10104</t>
  </si>
  <si>
    <t xml:space="preserve">    企业所得税</t>
  </si>
  <si>
    <t>10105</t>
  </si>
  <si>
    <t xml:space="preserve">    企业所得税退税</t>
  </si>
  <si>
    <t>10106</t>
  </si>
  <si>
    <t xml:space="preserve">    个人所得税</t>
  </si>
  <si>
    <t>10107</t>
  </si>
  <si>
    <t xml:space="preserve">    资源税</t>
  </si>
  <si>
    <t>10109</t>
  </si>
  <si>
    <t xml:space="preserve">    城市维护建设税</t>
  </si>
  <si>
    <t>10110</t>
  </si>
  <si>
    <t xml:space="preserve">    房产税</t>
  </si>
  <si>
    <t>10111</t>
  </si>
  <si>
    <t xml:space="preserve">    印花税</t>
  </si>
  <si>
    <t>10112</t>
  </si>
  <si>
    <t xml:space="preserve">    城镇土地使用税</t>
  </si>
  <si>
    <t>10113</t>
  </si>
  <si>
    <t xml:space="preserve">    土地增值税</t>
  </si>
  <si>
    <t>10114</t>
  </si>
  <si>
    <t xml:space="preserve">    车船税</t>
  </si>
  <si>
    <t>10118</t>
  </si>
  <si>
    <t xml:space="preserve">    耕地占用税</t>
  </si>
  <si>
    <t>10119</t>
  </si>
  <si>
    <t xml:space="preserve">    契税</t>
  </si>
  <si>
    <t>10121</t>
  </si>
  <si>
    <t xml:space="preserve">    环境保护税</t>
  </si>
  <si>
    <t>10199</t>
  </si>
  <si>
    <t xml:space="preserve">    其他税收收入</t>
  </si>
  <si>
    <t>103</t>
  </si>
  <si>
    <t>二、非税收入</t>
  </si>
  <si>
    <t>10302</t>
  </si>
  <si>
    <t xml:space="preserve">    专项收入</t>
  </si>
  <si>
    <t>10304</t>
  </si>
  <si>
    <t xml:space="preserve">    行政事业性收费收入</t>
  </si>
  <si>
    <t>10305</t>
  </si>
  <si>
    <t xml:space="preserve">    罚没收入</t>
  </si>
  <si>
    <t>10307</t>
  </si>
  <si>
    <t xml:space="preserve">    国有资源（资产）有偿使用收入</t>
  </si>
  <si>
    <t>10308</t>
  </si>
  <si>
    <t xml:space="preserve">    捐赠收入</t>
  </si>
  <si>
    <t>10309</t>
  </si>
  <si>
    <t xml:space="preserve">    政府住房基金收入</t>
  </si>
  <si>
    <t>10399</t>
  </si>
  <si>
    <t xml:space="preserve">    其他收入</t>
  </si>
  <si>
    <t>收入合计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</si>
  <si>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</si>
  <si>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</si>
  <si>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</si>
  <si>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科目代码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</si>
  <si>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</si>
  <si>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</si>
  <si>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</si>
  <si>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</si>
  <si>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</si>
  <si>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</si>
  <si>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</si>
  <si>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</si>
  <si>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</si>
  <si>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203</t>
  </si>
  <si>
    <t>国防支出</t>
  </si>
  <si>
    <t>2010101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</si>
  <si>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</si>
  <si>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204</t>
  </si>
  <si>
    <t>公共安全支出</t>
  </si>
  <si>
    <t>205</t>
  </si>
  <si>
    <t>教育支出</t>
  </si>
  <si>
    <t>206</t>
  </si>
  <si>
    <t>科学技术支出</t>
  </si>
  <si>
    <t>207</t>
  </si>
  <si>
    <t>文化体育与传媒支出</t>
  </si>
  <si>
    <t>208</t>
  </si>
  <si>
    <t>社会保障与就业支出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</si>
  <si>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</si>
  <si>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</si>
  <si>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</si>
  <si>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</si>
  <si>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</si>
  <si>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</si>
  <si>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</si>
  <si>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</si>
  <si>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</si>
  <si>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</si>
  <si>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</si>
  <si>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资源勘探电力信息等支出</t>
  </si>
  <si>
    <t>216</t>
  </si>
  <si>
    <t>商业服务业务支出</t>
  </si>
  <si>
    <t>217</t>
  </si>
  <si>
    <t>金融支出</t>
  </si>
  <si>
    <t>220</t>
  </si>
  <si>
    <t>自然资源海洋气象等支出</t>
  </si>
  <si>
    <t>221</t>
  </si>
  <si>
    <t>住房保障支出</t>
  </si>
  <si>
    <t>222</t>
  </si>
  <si>
    <t>粮油物资储备等事务支出</t>
  </si>
  <si>
    <t>224</t>
  </si>
  <si>
    <t>灾害防治及应急管理支出</t>
  </si>
  <si>
    <t>227</t>
  </si>
  <si>
    <t>预备费</t>
  </si>
  <si>
    <t>231</t>
  </si>
  <si>
    <t>债务付息支出</t>
  </si>
  <si>
    <t>232</t>
  </si>
  <si>
    <t>债务发行费支出</t>
  </si>
  <si>
    <t>其他支出</t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</si>
  <si>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</si>
  <si>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</si>
  <si>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二、对下税收返还和转移支付</t>
  </si>
  <si>
    <t>转移支付</t>
  </si>
  <si>
    <t>一般性转移支付</t>
  </si>
  <si>
    <t>专项转移支付</t>
  </si>
  <si>
    <t>合计</t>
  </si>
  <si>
    <r>
      <rPr>
        <sz val="9"/>
        <rFont val="宋体"/>
        <family val="3"/>
        <charset val="134"/>
      </rPr>
      <t>债务付息支出类合计</t>
    </r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</si>
  <si>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</si>
  <si>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</si>
  <si>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</si>
  <si>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</si>
  <si>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t xml:space="preserve"> </t>
  </si>
  <si>
    <t>单位：万元</t>
  </si>
  <si>
    <t>预算数</t>
  </si>
  <si>
    <t>合    计</t>
  </si>
  <si>
    <t>文化旅游体育与传媒支出</t>
  </si>
  <si>
    <t>社会保障和就业支出</t>
  </si>
  <si>
    <t>资源勘探工业信息等支出</t>
  </si>
  <si>
    <t>商业服务业等支出</t>
  </si>
  <si>
    <t>债务发行费用支出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</si>
  <si>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</si>
  <si>
    <t>一般公共预算基本支出表</t>
  </si>
  <si>
    <t>科目编码</t>
  </si>
  <si>
    <t>科目名称</t>
  </si>
  <si>
    <t>机关工资福利支出</t>
  </si>
  <si>
    <t>50101</t>
  </si>
  <si>
    <t>50102</t>
  </si>
  <si>
    <t>50103</t>
  </si>
  <si>
    <t>50199</t>
  </si>
  <si>
    <t>机关商品和服务支出</t>
  </si>
  <si>
    <t>50201</t>
  </si>
  <si>
    <t>50202</t>
  </si>
  <si>
    <t>50203</t>
  </si>
  <si>
    <t>50204</t>
  </si>
  <si>
    <t>50205</t>
  </si>
  <si>
    <t>50206</t>
  </si>
  <si>
    <t>50208</t>
  </si>
  <si>
    <t>50209</t>
  </si>
  <si>
    <t>50299</t>
  </si>
  <si>
    <t>对事业单位经常性补助</t>
  </si>
  <si>
    <t>50501</t>
  </si>
  <si>
    <t>50502</t>
  </si>
  <si>
    <t>对个人和家庭的补助</t>
  </si>
  <si>
    <t>50901</t>
  </si>
  <si>
    <t>50905</t>
  </si>
  <si>
    <t>50999</t>
  </si>
  <si>
    <t>支  出  合  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</si>
  <si>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</si>
  <si>
    <r>
      <rPr>
        <sz val="10.5"/>
        <rFont val="方正仿宋_GBK"/>
        <charset val="134"/>
      </rPr>
      <t>单位：万元</t>
    </r>
  </si>
  <si>
    <t>地区名称</t>
  </si>
  <si>
    <t>税收返还</t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</si>
  <si>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</si>
  <si>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</si>
  <si>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</si>
  <si>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</si>
  <si>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洺州镇</t>
  </si>
  <si>
    <r>
      <rPr>
        <sz val="9"/>
        <rFont val="方正仿宋_GBK"/>
        <charset val="134"/>
      </rPr>
      <t>一般公共服务支出类合计</t>
    </r>
  </si>
  <si>
    <t>第什营镇</t>
  </si>
  <si>
    <t>方营镇</t>
  </si>
  <si>
    <t>贺营镇</t>
  </si>
  <si>
    <t>梨元屯镇</t>
  </si>
  <si>
    <t>枣园乡</t>
  </si>
  <si>
    <t>固献乡</t>
  </si>
  <si>
    <t>章台镇</t>
  </si>
  <si>
    <t>张营乡</t>
  </si>
  <si>
    <t>贺钊乡</t>
  </si>
  <si>
    <t>侯贯镇</t>
  </si>
  <si>
    <t>常屯乡</t>
  </si>
  <si>
    <t>常庄镇</t>
  </si>
  <si>
    <t>七级镇</t>
  </si>
  <si>
    <t>高公庄乡</t>
  </si>
  <si>
    <t>赵村乡</t>
  </si>
  <si>
    <r>
      <rPr>
        <b/>
        <sz val="11"/>
        <rFont val="方正仿宋_GBK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</si>
  <si>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</si>
  <si>
    <t>一般公共预算专项转移支付分项目安排情况表</t>
  </si>
  <si>
    <t>项目名称</t>
  </si>
  <si>
    <t>政府性基金预算收入表</t>
  </si>
  <si>
    <r>
      <rPr>
        <b/>
        <sz val="11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</si>
  <si>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</si>
  <si>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</si>
  <si>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</si>
  <si>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</si>
  <si>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</si>
  <si>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</si>
  <si>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</si>
  <si>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</si>
  <si>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</si>
  <si>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</si>
  <si>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缴纳新增建设用地土地有偿使用费</t>
    </r>
  </si>
  <si>
    <t xml:space="preserve">  其他土地出让收入</t>
  </si>
  <si>
    <t>八、污水处理费收入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</si>
  <si>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</si>
  <si>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</si>
  <si>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</si>
  <si>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</si>
  <si>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十一、专项债券对应项目专项收入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</si>
  <si>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</si>
  <si>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</si>
  <si>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</si>
  <si>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</si>
  <si>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</si>
  <si>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</si>
  <si>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</si>
  <si>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</si>
  <si>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>收入总计</t>
  </si>
  <si>
    <t>政府性基金预算支出表</t>
  </si>
  <si>
    <t xml:space="preserve">   国家电影事业发展专项资金安排的支出</t>
  </si>
  <si>
    <t xml:space="preserve">       其他国家电影事业发展专项资金安排的支出</t>
  </si>
  <si>
    <t xml:space="preserve">   旅游发展基金支出</t>
  </si>
  <si>
    <t xml:space="preserve">      旅游事业补助</t>
  </si>
  <si>
    <t xml:space="preserve">    大中型水库移民后期扶持基金支出</t>
  </si>
  <si>
    <t xml:space="preserve">      移民补助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</si>
  <si>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</si>
  <si>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</si>
  <si>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</si>
  <si>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</si>
  <si>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</si>
  <si>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</si>
  <si>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</si>
  <si>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棚户区改造支出</t>
  </si>
  <si>
    <t xml:space="preserve">      公共租赁住房支出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</si>
  <si>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</si>
  <si>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</si>
  <si>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</si>
  <si>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</si>
  <si>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</si>
  <si>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其他城市基础设施配套费安排的支出</t>
  </si>
  <si>
    <t xml:space="preserve">    污水处理费安排的支出</t>
  </si>
  <si>
    <t xml:space="preserve">        其他污水处理费安排的支出</t>
  </si>
  <si>
    <t xml:space="preserve">   土地储备专项债券收入安排的支出</t>
  </si>
  <si>
    <t xml:space="preserve">       征地和拆迁补偿支出</t>
  </si>
  <si>
    <t xml:space="preserve">   其他政府基金及对应专项债务收入安排的支出</t>
  </si>
  <si>
    <t xml:space="preserve"> 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</si>
  <si>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</si>
  <si>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</si>
  <si>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</si>
  <si>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</si>
  <si>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</si>
  <si>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用于扶贫的彩票公益金支出</t>
  </si>
  <si>
    <t xml:space="preserve">      用于其他社会公益金事业的彩票公益金支出 </t>
  </si>
  <si>
    <t xml:space="preserve">      国有土地使用权出让金债务付息支出</t>
  </si>
  <si>
    <t xml:space="preserve">      土地储备专项债券付息支出</t>
  </si>
  <si>
    <t xml:space="preserve">      其他地方试点收益平衡试点债券付息</t>
  </si>
  <si>
    <t xml:space="preserve">      国有土地使用权出让金债务发行费用支出</t>
  </si>
  <si>
    <t xml:space="preserve">      土地储备专项债券发行费用支出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</si>
  <si>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</si>
  <si>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</si>
  <si>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</si>
  <si>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</si>
  <si>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</si>
  <si>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</si>
  <si>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</si>
  <si>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</si>
  <si>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>支出总计</t>
  </si>
  <si>
    <t>政府性基金预算本级支出表</t>
  </si>
  <si>
    <t>科目（单位）名称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</si>
  <si>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</si>
  <si>
    <t>政府性基金预算专项转移支付分地区安排情况表</t>
  </si>
  <si>
    <t>梨园屯镇</t>
  </si>
  <si>
    <t>方家营镇</t>
  </si>
  <si>
    <t>贺钊镇</t>
  </si>
  <si>
    <t>赵村镇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</si>
  <si>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</si>
  <si>
    <t>政府性基金预算专项转移支付分项目安排情况表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</si>
  <si>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</si>
  <si>
    <t>国有资本经营预算收入表</t>
  </si>
  <si>
    <t>一、利润收入</t>
  </si>
  <si>
    <t>二、股利、股息收入</t>
  </si>
  <si>
    <t>三、上级补助收入</t>
  </si>
  <si>
    <t>7</t>
  </si>
  <si>
    <t>四、上年结转收入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</si>
  <si>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</si>
  <si>
    <t>国有资本经营预算支出表</t>
  </si>
  <si>
    <t>国有企业退休人员社会化管理补助支出</t>
  </si>
  <si>
    <t>二、对下转移支付</t>
  </si>
  <si>
    <t>……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</si>
  <si>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</si>
  <si>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</si>
  <si>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</si>
  <si>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</si>
  <si>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</si>
  <si>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</si>
  <si>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</si>
  <si>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</si>
  <si>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</si>
  <si>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</si>
  <si>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</si>
  <si>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</si>
  <si>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</si>
  <si>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r>
      <rPr>
        <sz val="11"/>
        <rFont val="方正仿宋_GBK"/>
        <charset val="134"/>
      </rPr>
      <t>厂办大集体改革支出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</si>
  <si>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</si>
  <si>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其他人大事务支出项合计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</si>
  <si>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</si>
  <si>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</si>
  <si>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</si>
  <si>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</si>
  <si>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t>说明：本表无数据空表列示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</si>
  <si>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</si>
  <si>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</si>
  <si>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</si>
  <si>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</si>
  <si>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</si>
  <si>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</si>
  <si>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</si>
  <si>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r>
      <rPr>
        <sz val="11"/>
        <rFont val="方正仿宋_GBK"/>
        <charset val="134"/>
      </rPr>
      <t>未分配数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</si>
  <si>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</si>
  <si>
    <t>国有资本经营预算专项转移支付分项目安排情况表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</si>
  <si>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</si>
  <si>
    <t>社会保险基金预算收入表</t>
  </si>
  <si>
    <t>社会保险基金收入</t>
  </si>
  <si>
    <t xml:space="preserve"> 10210</t>
  </si>
  <si>
    <t xml:space="preserve">  城乡居民基本养老保险基金收入</t>
  </si>
  <si>
    <t xml:space="preserve">  1021001</t>
  </si>
  <si>
    <t xml:space="preserve">     城乡居民基本养老保险缴费收入</t>
  </si>
  <si>
    <t xml:space="preserve">  1021002</t>
  </si>
  <si>
    <t xml:space="preserve">     城乡居民基本养老保险基金财政补贴收入</t>
  </si>
  <si>
    <t xml:space="preserve">  1021003</t>
  </si>
  <si>
    <t xml:space="preserve">    城乡居民基本养老保险基金利息收入</t>
  </si>
  <si>
    <t xml:space="preserve">  1021004</t>
  </si>
  <si>
    <t xml:space="preserve">    城乡居民基本养老保险基金委托投资收益</t>
  </si>
  <si>
    <t xml:space="preserve"> 10211</t>
  </si>
  <si>
    <t xml:space="preserve">  机关事业单位基本养老保险基金收入</t>
  </si>
  <si>
    <t xml:space="preserve">  1021101</t>
  </si>
  <si>
    <t xml:space="preserve">    机关事业单位基本养老保险缴费收入</t>
  </si>
  <si>
    <t xml:space="preserve">  1021102</t>
  </si>
  <si>
    <t xml:space="preserve">    机关事业单位基本养老保险基金财政补贴收入</t>
  </si>
  <si>
    <t xml:space="preserve">  1021103</t>
  </si>
  <si>
    <t xml:space="preserve">    机关事业单位基本养老保险基金财政利息收入</t>
  </si>
  <si>
    <t xml:space="preserve">  1021199</t>
  </si>
  <si>
    <t xml:space="preserve">    其他 机关事业单位基本养老保险基金收入</t>
  </si>
  <si>
    <t xml:space="preserve"> 11008</t>
  </si>
  <si>
    <t xml:space="preserve">  1100803</t>
  </si>
  <si>
    <t xml:space="preserve">    社会保险基金预算上年结余收入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</si>
  <si>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</si>
  <si>
    <t>社会保险基金预算支出表</t>
  </si>
  <si>
    <t>社会保险基金支出</t>
  </si>
  <si>
    <t xml:space="preserve"> 20910</t>
  </si>
  <si>
    <t xml:space="preserve">  城乡居民基本养老保险基金支出</t>
  </si>
  <si>
    <t xml:space="preserve">  2091001</t>
  </si>
  <si>
    <t xml:space="preserve">     基础养老金支出</t>
  </si>
  <si>
    <t xml:space="preserve">  2091002</t>
  </si>
  <si>
    <t xml:space="preserve">     个人账户养老金支出</t>
  </si>
  <si>
    <t xml:space="preserve">  2091003</t>
  </si>
  <si>
    <t xml:space="preserve">     丧葬抚恤补助支出</t>
  </si>
  <si>
    <t xml:space="preserve">  2091099</t>
  </si>
  <si>
    <t xml:space="preserve">     其他城乡居民基本养老保险基金支出</t>
  </si>
  <si>
    <t xml:space="preserve"> 20911</t>
  </si>
  <si>
    <t xml:space="preserve">  机关事业单位基本养老保险基金支出</t>
  </si>
  <si>
    <t xml:space="preserve">  2091101</t>
  </si>
  <si>
    <t xml:space="preserve">    基本养老金支出</t>
  </si>
  <si>
    <t xml:space="preserve">  2091199</t>
  </si>
  <si>
    <t xml:space="preserve">    其他机关事业单位基本养老保险基金支出</t>
  </si>
  <si>
    <t>230</t>
  </si>
  <si>
    <t xml:space="preserve"> 23009</t>
  </si>
  <si>
    <t xml:space="preserve">  年终结余</t>
  </si>
  <si>
    <t xml:space="preserve">  2300903</t>
  </si>
  <si>
    <t xml:space="preserve">    社会保险基金预算年终结余</t>
  </si>
  <si>
    <t>三、上解上级支出</t>
    <phoneticPr fontId="47" type="noConversion"/>
  </si>
  <si>
    <t>四、债务还本支出</t>
    <phoneticPr fontId="47" type="noConversion"/>
  </si>
  <si>
    <t>预算数</t>
    <phoneticPr fontId="47" type="noConversion"/>
  </si>
  <si>
    <t>一般公共预算税收返还、一般性和专项转移支付分乡镇安排情况表</t>
    <phoneticPr fontId="47" type="noConversion"/>
  </si>
  <si>
    <t>2023年乡镇征地补偿费</t>
    <phoneticPr fontId="47" type="noConversion"/>
  </si>
  <si>
    <t>2023乡镇年失地农民补助</t>
    <phoneticPr fontId="47" type="noConversion"/>
  </si>
  <si>
    <t>高新区</t>
    <phoneticPr fontId="47" type="noConversion"/>
  </si>
  <si>
    <t>乡镇税收返还</t>
    <phoneticPr fontId="47" type="noConversion"/>
  </si>
  <si>
    <t>2024年县本级一般公共预算支出表</t>
    <phoneticPr fontId="47" type="noConversion"/>
  </si>
  <si>
    <t xml:space="preserve">  人大事务</t>
  </si>
  <si>
    <t xml:space="preserve">    行政运行</t>
  </si>
  <si>
    <t>2010103</t>
  </si>
  <si>
    <t xml:space="preserve">   机关服务</t>
  </si>
  <si>
    <t>2010104</t>
  </si>
  <si>
    <t xml:space="preserve">   人大会议</t>
  </si>
  <si>
    <t>2010106</t>
  </si>
  <si>
    <t xml:space="preserve">   人大监督</t>
  </si>
  <si>
    <t>2010108</t>
  </si>
  <si>
    <t xml:space="preserve">   代表工作</t>
  </si>
  <si>
    <t>20102</t>
  </si>
  <si>
    <t xml:space="preserve">  政协事务</t>
  </si>
  <si>
    <t>2010201</t>
  </si>
  <si>
    <t xml:space="preserve">   行政运行</t>
  </si>
  <si>
    <t>2010204</t>
  </si>
  <si>
    <t xml:space="preserve">   政协会议</t>
  </si>
  <si>
    <t>2010205</t>
  </si>
  <si>
    <t xml:space="preserve">   委员视察</t>
  </si>
  <si>
    <t>2010206</t>
  </si>
  <si>
    <t xml:space="preserve">   参政议政</t>
  </si>
  <si>
    <t>2010299</t>
  </si>
  <si>
    <t xml:space="preserve">   其他政协事务支出</t>
  </si>
  <si>
    <t>20103</t>
  </si>
  <si>
    <t xml:space="preserve">  政府办公厅（室）及相关机构事务</t>
  </si>
  <si>
    <t>2010301</t>
  </si>
  <si>
    <t>2010302</t>
  </si>
  <si>
    <t xml:space="preserve">   一般行政管理事务</t>
  </si>
  <si>
    <t>2010303</t>
  </si>
  <si>
    <t>2010306</t>
  </si>
  <si>
    <t xml:space="preserve">   政务公开审批</t>
  </si>
  <si>
    <t>2010350</t>
  </si>
  <si>
    <t xml:space="preserve">   事业运行</t>
  </si>
  <si>
    <t>2010399</t>
  </si>
  <si>
    <t xml:space="preserve">   其他政府办公厅（室）及相关机构事务支出</t>
  </si>
  <si>
    <t>20104</t>
  </si>
  <si>
    <t xml:space="preserve"> 发展与改革事务</t>
  </si>
  <si>
    <t>2010401</t>
  </si>
  <si>
    <t>2010402</t>
  </si>
  <si>
    <t>2010408</t>
  </si>
  <si>
    <t xml:space="preserve">   物价管理</t>
  </si>
  <si>
    <t>2010450</t>
  </si>
  <si>
    <t>2010499</t>
  </si>
  <si>
    <t xml:space="preserve">   其他发展与改革事务支出</t>
  </si>
  <si>
    <t>20105</t>
  </si>
  <si>
    <t xml:space="preserve">  统计信息事务</t>
  </si>
  <si>
    <t>2010501</t>
  </si>
  <si>
    <t>2010502</t>
  </si>
  <si>
    <t>2010505</t>
  </si>
  <si>
    <t xml:space="preserve">   专项统计业务</t>
  </si>
  <si>
    <t>2010507</t>
  </si>
  <si>
    <t xml:space="preserve">   专项普查活动</t>
  </si>
  <si>
    <t>2010550</t>
  </si>
  <si>
    <t>20106</t>
  </si>
  <si>
    <t xml:space="preserve">  财政事务</t>
  </si>
  <si>
    <t>2010601</t>
  </si>
  <si>
    <t>2010607</t>
  </si>
  <si>
    <t xml:space="preserve">   信息化建设</t>
  </si>
  <si>
    <t>2010608</t>
  </si>
  <si>
    <t xml:space="preserve">   财政委托业务支出</t>
  </si>
  <si>
    <t>20107</t>
  </si>
  <si>
    <t xml:space="preserve">  税收事务</t>
  </si>
  <si>
    <t>2010799</t>
  </si>
  <si>
    <t xml:space="preserve">   其他税收事务支出</t>
  </si>
  <si>
    <t>20108</t>
  </si>
  <si>
    <t xml:space="preserve">  审计事务</t>
  </si>
  <si>
    <t>2010801</t>
  </si>
  <si>
    <t>2010802</t>
  </si>
  <si>
    <t>2010804</t>
  </si>
  <si>
    <t xml:space="preserve">   审计业务</t>
  </si>
  <si>
    <t>2010806</t>
  </si>
  <si>
    <t>2010899</t>
  </si>
  <si>
    <t xml:space="preserve">   其他审计事务支出</t>
  </si>
  <si>
    <t>20111</t>
  </si>
  <si>
    <t xml:space="preserve">  纪检监察事务</t>
  </si>
  <si>
    <t>2011101</t>
  </si>
  <si>
    <t>2011102</t>
  </si>
  <si>
    <t>2011106</t>
  </si>
  <si>
    <t xml:space="preserve">   巡视工作</t>
  </si>
  <si>
    <t>2011199</t>
  </si>
  <si>
    <t xml:space="preserve">   其他纪检监察事务支出</t>
  </si>
  <si>
    <t>20113</t>
  </si>
  <si>
    <t xml:space="preserve">  商贸事务</t>
  </si>
  <si>
    <t>2011308</t>
  </si>
  <si>
    <t xml:space="preserve">   招商引资</t>
  </si>
  <si>
    <t>2011350</t>
  </si>
  <si>
    <t>2011399</t>
  </si>
  <si>
    <t xml:space="preserve">   其他商贸事务支出</t>
  </si>
  <si>
    <t>20123</t>
  </si>
  <si>
    <t xml:space="preserve">  民族事务</t>
  </si>
  <si>
    <t>2012304</t>
  </si>
  <si>
    <t xml:space="preserve">   民族工作专项</t>
  </si>
  <si>
    <t>20126</t>
  </si>
  <si>
    <t xml:space="preserve">  档案事务</t>
  </si>
  <si>
    <t>2012604</t>
  </si>
  <si>
    <t xml:space="preserve">   档案馆</t>
  </si>
  <si>
    <t>2012699</t>
  </si>
  <si>
    <t xml:space="preserve">   其他档案事务支出</t>
  </si>
  <si>
    <t>20129</t>
  </si>
  <si>
    <t xml:space="preserve">  群众团体事务</t>
  </si>
  <si>
    <t>2012901</t>
  </si>
  <si>
    <t>2012902</t>
  </si>
  <si>
    <t>2012950</t>
  </si>
  <si>
    <t>2012999</t>
  </si>
  <si>
    <t xml:space="preserve">   其他群众团体事务支出</t>
  </si>
  <si>
    <t>20131</t>
  </si>
  <si>
    <t xml:space="preserve">  党委办公厅（室）及相关机构事务</t>
  </si>
  <si>
    <t>2013101</t>
  </si>
  <si>
    <t>2013102</t>
  </si>
  <si>
    <t>2013105</t>
  </si>
  <si>
    <t xml:space="preserve">   专项业务</t>
  </si>
  <si>
    <t>2013199</t>
  </si>
  <si>
    <t xml:space="preserve">   其他党委办公厅（室）及相关机构事务支出</t>
  </si>
  <si>
    <t>20132</t>
  </si>
  <si>
    <t xml:space="preserve">  组织事务</t>
  </si>
  <si>
    <t>2013201</t>
  </si>
  <si>
    <t>2013202</t>
  </si>
  <si>
    <t>2013299</t>
  </si>
  <si>
    <t xml:space="preserve">   其他组织事务支出</t>
  </si>
  <si>
    <t>20133</t>
  </si>
  <si>
    <t xml:space="preserve">  宣传事务</t>
  </si>
  <si>
    <t>2013301</t>
  </si>
  <si>
    <t>2013304</t>
  </si>
  <si>
    <t xml:space="preserve">   宣传管理</t>
  </si>
  <si>
    <t>2013350</t>
  </si>
  <si>
    <t>2013399</t>
  </si>
  <si>
    <t xml:space="preserve">   其他宣传事务支出</t>
  </si>
  <si>
    <t>20134</t>
  </si>
  <si>
    <t xml:space="preserve">  统战事务</t>
  </si>
  <si>
    <t>2013401</t>
  </si>
  <si>
    <t>2013404</t>
  </si>
  <si>
    <t xml:space="preserve">   宗教事务</t>
  </si>
  <si>
    <t>20137</t>
  </si>
  <si>
    <t xml:space="preserve">   网信事务</t>
  </si>
  <si>
    <t>2013701</t>
  </si>
  <si>
    <t xml:space="preserve">  行政运行</t>
  </si>
  <si>
    <t>20138</t>
  </si>
  <si>
    <t xml:space="preserve">  市场监督管理事务</t>
  </si>
  <si>
    <t>2013801</t>
  </si>
  <si>
    <t>2013804</t>
  </si>
  <si>
    <t xml:space="preserve">   市场主体管理</t>
  </si>
  <si>
    <t>2013805</t>
  </si>
  <si>
    <t xml:space="preserve">   市场秩序执法</t>
  </si>
  <si>
    <t>2013815</t>
  </si>
  <si>
    <t xml:space="preserve">   质量安全监管</t>
  </si>
  <si>
    <t>2013816</t>
  </si>
  <si>
    <t xml:space="preserve">   食品安全监管</t>
  </si>
  <si>
    <t>2013850</t>
  </si>
  <si>
    <t>2013899</t>
  </si>
  <si>
    <t xml:space="preserve">   其他市场监督管理事务</t>
  </si>
  <si>
    <t>20199</t>
  </si>
  <si>
    <t xml:space="preserve">  其他一般公共服务支出</t>
  </si>
  <si>
    <t>2019999</t>
  </si>
  <si>
    <t xml:space="preserve">   其他一般公共服务支出</t>
  </si>
  <si>
    <t>20401</t>
  </si>
  <si>
    <t xml:space="preserve">  武装警察部队</t>
  </si>
  <si>
    <t>2040101</t>
  </si>
  <si>
    <t xml:space="preserve">   武装警察部队</t>
  </si>
  <si>
    <t>20402</t>
  </si>
  <si>
    <t xml:space="preserve">  公安</t>
  </si>
  <si>
    <t>2040201</t>
  </si>
  <si>
    <t>2040202</t>
  </si>
  <si>
    <t>2040220</t>
  </si>
  <si>
    <t xml:space="preserve">   执法办案</t>
  </si>
  <si>
    <t>2040299</t>
  </si>
  <si>
    <t xml:space="preserve">   其他公安支出</t>
  </si>
  <si>
    <t>20406</t>
  </si>
  <si>
    <t xml:space="preserve">  司法</t>
  </si>
  <si>
    <t>2040601</t>
  </si>
  <si>
    <t>2040604</t>
  </si>
  <si>
    <t xml:space="preserve">   基层司法业务</t>
  </si>
  <si>
    <t>2040605</t>
  </si>
  <si>
    <t xml:space="preserve">   普法宣传</t>
  </si>
  <si>
    <t>2040607</t>
  </si>
  <si>
    <t xml:space="preserve">   公共法律服务</t>
  </si>
  <si>
    <t>2040610</t>
  </si>
  <si>
    <t xml:space="preserve">   社区矫正</t>
  </si>
  <si>
    <t>2040613</t>
  </si>
  <si>
    <t>2040699</t>
  </si>
  <si>
    <t xml:space="preserve">   其他司法支出</t>
  </si>
  <si>
    <t>20409</t>
  </si>
  <si>
    <t xml:space="preserve">  国家保密</t>
  </si>
  <si>
    <t>2040905</t>
  </si>
  <si>
    <t xml:space="preserve">   保密管理</t>
  </si>
  <si>
    <t>20501</t>
  </si>
  <si>
    <t xml:space="preserve">  教育管理事务</t>
  </si>
  <si>
    <t>2050101</t>
  </si>
  <si>
    <t>2050199</t>
  </si>
  <si>
    <t xml:space="preserve">   其他教育管理事务支出</t>
  </si>
  <si>
    <t>20502</t>
  </si>
  <si>
    <t xml:space="preserve">  普通教育</t>
  </si>
  <si>
    <t>2050201</t>
  </si>
  <si>
    <t xml:space="preserve">   学前教育</t>
  </si>
  <si>
    <t>2050202</t>
  </si>
  <si>
    <t xml:space="preserve">   小学教育</t>
  </si>
  <si>
    <t>2050203</t>
  </si>
  <si>
    <t xml:space="preserve">   初中教育</t>
  </si>
  <si>
    <t>2050204</t>
  </si>
  <si>
    <t xml:space="preserve">   高中教育</t>
  </si>
  <si>
    <t>2050205</t>
  </si>
  <si>
    <t xml:space="preserve">   高等教育</t>
  </si>
  <si>
    <t>2050299</t>
  </si>
  <si>
    <t xml:space="preserve">  其他普通教育支出</t>
  </si>
  <si>
    <t>20503</t>
  </si>
  <si>
    <t xml:space="preserve">  职业教育</t>
  </si>
  <si>
    <t>2050302</t>
  </si>
  <si>
    <t xml:space="preserve">   中等职业教育</t>
  </si>
  <si>
    <t>20504</t>
  </si>
  <si>
    <t xml:space="preserve">  成人教育</t>
  </si>
  <si>
    <t>2050401</t>
  </si>
  <si>
    <t xml:space="preserve">   成人初等教育</t>
  </si>
  <si>
    <t>20505</t>
  </si>
  <si>
    <t xml:space="preserve">  广播电视教育</t>
  </si>
  <si>
    <t>2050501</t>
  </si>
  <si>
    <t xml:space="preserve">   广播电视学校</t>
  </si>
  <si>
    <t>20507</t>
  </si>
  <si>
    <t xml:space="preserve">  特殊教育</t>
  </si>
  <si>
    <t>2050701</t>
  </si>
  <si>
    <t xml:space="preserve">   特殊学校教育</t>
  </si>
  <si>
    <t>20508</t>
  </si>
  <si>
    <t xml:space="preserve"> 进修及培训</t>
  </si>
  <si>
    <t>2050801</t>
  </si>
  <si>
    <t xml:space="preserve">   教师进修</t>
  </si>
  <si>
    <t>2050802</t>
  </si>
  <si>
    <t xml:space="preserve">   干部教育</t>
  </si>
  <si>
    <t>20509</t>
  </si>
  <si>
    <t xml:space="preserve">  教育费附加安排的支出</t>
  </si>
  <si>
    <t>2050999</t>
  </si>
  <si>
    <t xml:space="preserve">   其他教育费附加安排的支出</t>
  </si>
  <si>
    <t>20599</t>
  </si>
  <si>
    <t xml:space="preserve">  其他教育支出</t>
  </si>
  <si>
    <t>2059999</t>
  </si>
  <si>
    <t xml:space="preserve">    其他教育支出</t>
  </si>
  <si>
    <t>20601</t>
  </si>
  <si>
    <t xml:space="preserve">  科学技术管理事务</t>
  </si>
  <si>
    <t>2060101</t>
  </si>
  <si>
    <t>2060199</t>
  </si>
  <si>
    <t xml:space="preserve">   其他科学技术管理事务支出</t>
  </si>
  <si>
    <t>20604</t>
  </si>
  <si>
    <t xml:space="preserve">  技术研究与开发</t>
  </si>
  <si>
    <t>2060401</t>
  </si>
  <si>
    <t xml:space="preserve">   机构运行</t>
  </si>
  <si>
    <t>2060404</t>
  </si>
  <si>
    <t xml:space="preserve">   科技成果转化与扩散</t>
  </si>
  <si>
    <t>2060499</t>
  </si>
  <si>
    <t xml:space="preserve">   其他技术研究与开发支出</t>
  </si>
  <si>
    <t>20605</t>
  </si>
  <si>
    <t xml:space="preserve">  科技条件与服务</t>
  </si>
  <si>
    <t>2060502</t>
  </si>
  <si>
    <t xml:space="preserve">   技术创新服务体系</t>
  </si>
  <si>
    <t>20607</t>
  </si>
  <si>
    <t xml:space="preserve">  科学技术普及</t>
  </si>
  <si>
    <t>2060701</t>
  </si>
  <si>
    <t>2060702</t>
  </si>
  <si>
    <t xml:space="preserve">   科普活动</t>
  </si>
  <si>
    <t>20699</t>
  </si>
  <si>
    <t xml:space="preserve">  其他科学技术支出</t>
  </si>
  <si>
    <t>2069901</t>
  </si>
  <si>
    <t xml:space="preserve">   科技奖励</t>
  </si>
  <si>
    <t>2069999</t>
  </si>
  <si>
    <t xml:space="preserve">   其他科学技术支出</t>
  </si>
  <si>
    <t>20701</t>
  </si>
  <si>
    <t xml:space="preserve">  文化和旅游</t>
  </si>
  <si>
    <t>2070101</t>
  </si>
  <si>
    <t>2070104</t>
  </si>
  <si>
    <t xml:space="preserve">  图书馆</t>
  </si>
  <si>
    <t>2070106</t>
  </si>
  <si>
    <t xml:space="preserve">  艺术表演场所</t>
  </si>
  <si>
    <t>2070109</t>
  </si>
  <si>
    <t xml:space="preserve">  群众文化</t>
  </si>
  <si>
    <t>2070111</t>
  </si>
  <si>
    <t xml:space="preserve">  文化创作与保护</t>
  </si>
  <si>
    <t>2070112</t>
  </si>
  <si>
    <t xml:space="preserve">  文化和旅游市场管理</t>
  </si>
  <si>
    <t>20702</t>
  </si>
  <si>
    <t xml:space="preserve">  文物</t>
  </si>
  <si>
    <t>2070205</t>
  </si>
  <si>
    <t xml:space="preserve">   博物馆</t>
  </si>
  <si>
    <t>20708</t>
  </si>
  <si>
    <t xml:space="preserve">  广播电视</t>
  </si>
  <si>
    <t>2070808</t>
  </si>
  <si>
    <t xml:space="preserve">  广播电视事务</t>
  </si>
  <si>
    <t>20799</t>
  </si>
  <si>
    <t xml:space="preserve">  其他文化旅游体育与传媒支出</t>
  </si>
  <si>
    <t>2079999</t>
  </si>
  <si>
    <t xml:space="preserve">   其他文化旅游体育与传媒支出</t>
  </si>
  <si>
    <t>20801</t>
  </si>
  <si>
    <t xml:space="preserve">  人力资源和社会保障管理事务</t>
  </si>
  <si>
    <t>2080101</t>
  </si>
  <si>
    <t>2080105</t>
  </si>
  <si>
    <t xml:space="preserve">   劳动保障监察</t>
  </si>
  <si>
    <t>2080106</t>
  </si>
  <si>
    <t xml:space="preserve">   就业管理事务</t>
  </si>
  <si>
    <t>2080112</t>
  </si>
  <si>
    <t xml:space="preserve">   劳动人事争议调解仲裁</t>
  </si>
  <si>
    <t>2080199</t>
  </si>
  <si>
    <t xml:space="preserve">   其他人力资源和社会保障管理事务支出</t>
  </si>
  <si>
    <t>20802</t>
  </si>
  <si>
    <t xml:space="preserve">  民政管理事务</t>
  </si>
  <si>
    <t>2080201</t>
  </si>
  <si>
    <t>20805</t>
  </si>
  <si>
    <t xml:space="preserve">  行政事业单位养老支出</t>
  </si>
  <si>
    <t>2080503</t>
  </si>
  <si>
    <t xml:space="preserve">   离退休人员管理机构</t>
  </si>
  <si>
    <t>2080506</t>
  </si>
  <si>
    <t xml:space="preserve">   机关事业单位职业年金缴费支出</t>
  </si>
  <si>
    <t>2080507</t>
  </si>
  <si>
    <t xml:space="preserve">   对机关事业单位基本养老保险基金的补助</t>
  </si>
  <si>
    <t>20807</t>
  </si>
  <si>
    <t xml:space="preserve">  就业补助</t>
  </si>
  <si>
    <t>2080701</t>
  </si>
  <si>
    <t xml:space="preserve">   就业创业服务补贴</t>
  </si>
  <si>
    <t>2080702</t>
  </si>
  <si>
    <t xml:space="preserve">   职业培训补贴</t>
  </si>
  <si>
    <t>2080704</t>
  </si>
  <si>
    <t xml:space="preserve">   社会保险补贴</t>
  </si>
  <si>
    <t>2080705</t>
  </si>
  <si>
    <t xml:space="preserve">   公益性岗位补贴</t>
  </si>
  <si>
    <t>2080709</t>
  </si>
  <si>
    <t xml:space="preserve">   职业技能鉴定补贴</t>
  </si>
  <si>
    <t>2080711</t>
  </si>
  <si>
    <t xml:space="preserve">   就业见习补贴</t>
  </si>
  <si>
    <t>2080799</t>
  </si>
  <si>
    <t xml:space="preserve">   其他就业补助支出</t>
  </si>
  <si>
    <t>20808</t>
  </si>
  <si>
    <t xml:space="preserve">  抚恤</t>
  </si>
  <si>
    <t>2080801</t>
  </si>
  <si>
    <t xml:space="preserve">   死亡抚恤</t>
  </si>
  <si>
    <t>2080802</t>
  </si>
  <si>
    <t xml:space="preserve">   伤残抚恤</t>
  </si>
  <si>
    <t>2080803</t>
  </si>
  <si>
    <t xml:space="preserve">   在乡复员、退伍军人生活补助</t>
  </si>
  <si>
    <t>2080805</t>
  </si>
  <si>
    <t xml:space="preserve">   义务兵优待</t>
  </si>
  <si>
    <t>2080807</t>
  </si>
  <si>
    <t xml:space="preserve">   光荣院</t>
  </si>
  <si>
    <t>2080808</t>
  </si>
  <si>
    <t xml:space="preserve">   褒扬纪念</t>
  </si>
  <si>
    <t>2080899</t>
  </si>
  <si>
    <t xml:space="preserve">   其他优抚支出</t>
  </si>
  <si>
    <t>20809</t>
  </si>
  <si>
    <t xml:space="preserve">  退役安置</t>
  </si>
  <si>
    <t>2080901</t>
  </si>
  <si>
    <t xml:space="preserve">   退役士兵安置</t>
  </si>
  <si>
    <t>2080902</t>
  </si>
  <si>
    <t xml:space="preserve">   军队移交政府的离退休人员安置</t>
  </si>
  <si>
    <t>2080903</t>
  </si>
  <si>
    <t xml:space="preserve">   军队移交政府离退休干部管理机构</t>
  </si>
  <si>
    <t>2080904</t>
  </si>
  <si>
    <t xml:space="preserve">   退役士兵管理教育</t>
  </si>
  <si>
    <t>2080905</t>
  </si>
  <si>
    <t xml:space="preserve">   军队转业干部安置</t>
  </si>
  <si>
    <t>20810</t>
  </si>
  <si>
    <t xml:space="preserve">  社会福利</t>
  </si>
  <si>
    <t>2081001</t>
  </si>
  <si>
    <t xml:space="preserve">   儿童福利</t>
  </si>
  <si>
    <t>2081002</t>
  </si>
  <si>
    <t xml:space="preserve">   老年福利</t>
  </si>
  <si>
    <t>2081004</t>
  </si>
  <si>
    <t xml:space="preserve">   殡葬</t>
  </si>
  <si>
    <t>2081006</t>
  </si>
  <si>
    <t xml:space="preserve">   养老服务</t>
  </si>
  <si>
    <t>20811</t>
  </si>
  <si>
    <t xml:space="preserve">  残疾人事业</t>
  </si>
  <si>
    <t>2081104</t>
  </si>
  <si>
    <t xml:space="preserve">   残疾人康复</t>
  </si>
  <si>
    <t>2081105</t>
  </si>
  <si>
    <t xml:space="preserve">   残疾人就业</t>
  </si>
  <si>
    <t>2081107</t>
  </si>
  <si>
    <t xml:space="preserve">   残疾人生活和护理补贴</t>
  </si>
  <si>
    <t>2081199</t>
  </si>
  <si>
    <t xml:space="preserve">   其他残疾人事业支出</t>
  </si>
  <si>
    <t>20816</t>
  </si>
  <si>
    <t xml:space="preserve">  红十字事业</t>
  </si>
  <si>
    <t>2081699</t>
  </si>
  <si>
    <t xml:space="preserve">   其他红十字事业支出</t>
  </si>
  <si>
    <t>20819</t>
  </si>
  <si>
    <t xml:space="preserve">  最低生活保障</t>
  </si>
  <si>
    <t>2081901</t>
  </si>
  <si>
    <t xml:space="preserve">   城市最低生活保障金支出</t>
  </si>
  <si>
    <t>2081902</t>
  </si>
  <si>
    <t xml:space="preserve">   农村最低生活保障金支出</t>
  </si>
  <si>
    <t>20820</t>
  </si>
  <si>
    <t xml:space="preserve">  临时救助</t>
  </si>
  <si>
    <t>2082001</t>
  </si>
  <si>
    <t xml:space="preserve">   临时救助支出</t>
  </si>
  <si>
    <t>2082002</t>
  </si>
  <si>
    <t xml:space="preserve">   流浪乞讨人员救助支出</t>
  </si>
  <si>
    <t>20821</t>
  </si>
  <si>
    <t xml:space="preserve">  特困人员救助供养</t>
  </si>
  <si>
    <t>2082101</t>
  </si>
  <si>
    <t xml:space="preserve">   城市特困人员救助供养支出</t>
  </si>
  <si>
    <t>2082102</t>
  </si>
  <si>
    <t xml:space="preserve">   农村特困人员救助供养支出</t>
  </si>
  <si>
    <t>20825</t>
  </si>
  <si>
    <t xml:space="preserve">  其他生活救助</t>
  </si>
  <si>
    <t>2082502</t>
  </si>
  <si>
    <t xml:space="preserve">   其他农村生活救助</t>
  </si>
  <si>
    <t>20826</t>
  </si>
  <si>
    <t xml:space="preserve">  财政对基本养老保险基金的补助</t>
  </si>
  <si>
    <t>2082601</t>
  </si>
  <si>
    <t xml:space="preserve">   财政对企业职工基本养老保险基金的补助</t>
  </si>
  <si>
    <t>2082602</t>
  </si>
  <si>
    <t xml:space="preserve">   财政对城乡居民基本养老保险基金的补助</t>
  </si>
  <si>
    <t>20828</t>
  </si>
  <si>
    <t xml:space="preserve">  退役军人管理事务</t>
  </si>
  <si>
    <t>2082801</t>
  </si>
  <si>
    <t>2082802</t>
  </si>
  <si>
    <t>2082804</t>
  </si>
  <si>
    <t xml:space="preserve">   拥军优属</t>
  </si>
  <si>
    <t>20830</t>
  </si>
  <si>
    <t xml:space="preserve">  财政代缴社会保险费支出</t>
  </si>
  <si>
    <t>2083001</t>
  </si>
  <si>
    <t xml:space="preserve">   财政代缴城乡居民基本养老保险费支出</t>
  </si>
  <si>
    <t>20899</t>
  </si>
  <si>
    <t xml:space="preserve">  其他社会保障和就业支出</t>
  </si>
  <si>
    <t>2089999</t>
  </si>
  <si>
    <t xml:space="preserve">   其他社会保障和就业支出</t>
  </si>
  <si>
    <t>21001</t>
  </si>
  <si>
    <t xml:space="preserve">  卫生健康管理事务</t>
  </si>
  <si>
    <t>2100101</t>
  </si>
  <si>
    <t>2100199</t>
  </si>
  <si>
    <t xml:space="preserve">   其他卫生健康管理事务支出</t>
  </si>
  <si>
    <t>21002</t>
  </si>
  <si>
    <t xml:space="preserve">  公立医院</t>
  </si>
  <si>
    <t>2100201</t>
  </si>
  <si>
    <t xml:space="preserve">   综合医院</t>
  </si>
  <si>
    <t>2100202</t>
  </si>
  <si>
    <t xml:space="preserve">   中医（民族）医院</t>
  </si>
  <si>
    <t>2100299</t>
  </si>
  <si>
    <t xml:space="preserve">   其他公立医院支出</t>
  </si>
  <si>
    <t>21003</t>
  </si>
  <si>
    <t xml:space="preserve">  基层医疗卫生机构</t>
  </si>
  <si>
    <t>2100301</t>
  </si>
  <si>
    <t xml:space="preserve">   城市社区卫生机构</t>
  </si>
  <si>
    <t>2100302</t>
  </si>
  <si>
    <t xml:space="preserve">   乡镇卫生院</t>
  </si>
  <si>
    <t>2100399</t>
  </si>
  <si>
    <t xml:space="preserve">   其他基层医疗卫生机构支出</t>
  </si>
  <si>
    <t>21004</t>
  </si>
  <si>
    <t xml:space="preserve">  公共卫生</t>
  </si>
  <si>
    <t>2100401</t>
  </si>
  <si>
    <t xml:space="preserve">   疾病预防控制机构</t>
  </si>
  <si>
    <t>2100402</t>
  </si>
  <si>
    <t xml:space="preserve">   卫生监督机构</t>
  </si>
  <si>
    <t>2100403</t>
  </si>
  <si>
    <t xml:space="preserve">   妇幼保健机构</t>
  </si>
  <si>
    <t>2100408</t>
  </si>
  <si>
    <t xml:space="preserve">   基本公共卫生服务</t>
  </si>
  <si>
    <t>2100409</t>
  </si>
  <si>
    <t xml:space="preserve">   重大公共卫生服务</t>
  </si>
  <si>
    <t>2100410</t>
  </si>
  <si>
    <t xml:space="preserve">   突发公共卫生事件应急处置</t>
  </si>
  <si>
    <t>2100499</t>
  </si>
  <si>
    <t xml:space="preserve">   其他公共卫生支出</t>
  </si>
  <si>
    <t>21007</t>
  </si>
  <si>
    <t xml:space="preserve">  计划生育事务</t>
  </si>
  <si>
    <t>2100717</t>
  </si>
  <si>
    <t xml:space="preserve">   计划生育服务</t>
  </si>
  <si>
    <t>2100799</t>
  </si>
  <si>
    <t xml:space="preserve">   其他计划生育事务支出</t>
  </si>
  <si>
    <t>21011</t>
  </si>
  <si>
    <t xml:space="preserve">  行政事业单位医疗</t>
  </si>
  <si>
    <t>2101101</t>
  </si>
  <si>
    <t xml:space="preserve">   行政单位医疗</t>
  </si>
  <si>
    <t>2101103</t>
  </si>
  <si>
    <t xml:space="preserve">   公务员医疗补助</t>
  </si>
  <si>
    <t>21012</t>
  </si>
  <si>
    <t xml:space="preserve">  财政对基本医疗保险基金的补助</t>
  </si>
  <si>
    <t>2101202</t>
  </si>
  <si>
    <t xml:space="preserve">   财政对城乡居民基本医疗保险基金的补助</t>
  </si>
  <si>
    <t>2101299</t>
  </si>
  <si>
    <t xml:space="preserve">   财政对其他基本医疗保险基金的补助</t>
  </si>
  <si>
    <t>21013</t>
  </si>
  <si>
    <t xml:space="preserve">  医疗救助</t>
  </si>
  <si>
    <t>2101301</t>
  </si>
  <si>
    <t xml:space="preserve">   城乡医疗救助</t>
  </si>
  <si>
    <t>21014</t>
  </si>
  <si>
    <t xml:space="preserve">   优抚对象医疗</t>
  </si>
  <si>
    <t>2101401</t>
  </si>
  <si>
    <t xml:space="preserve">   优抚对象医疗补助</t>
  </si>
  <si>
    <t>21015</t>
  </si>
  <si>
    <t xml:space="preserve">  医疗保障管理事务</t>
  </si>
  <si>
    <t>2101501</t>
  </si>
  <si>
    <t>2101502</t>
  </si>
  <si>
    <t>2101505</t>
  </si>
  <si>
    <t xml:space="preserve">   医疗保障政策管理</t>
  </si>
  <si>
    <t>2101599</t>
  </si>
  <si>
    <t xml:space="preserve">   其他医疗保障管理事务支出</t>
  </si>
  <si>
    <t>21017</t>
  </si>
  <si>
    <t xml:space="preserve">  中医药事务</t>
  </si>
  <si>
    <t>2101799</t>
  </si>
  <si>
    <t xml:space="preserve">   其他中医药事务支出</t>
  </si>
  <si>
    <t>21099</t>
  </si>
  <si>
    <t xml:space="preserve">  其他卫生健康支出</t>
  </si>
  <si>
    <t>2109999</t>
  </si>
  <si>
    <t xml:space="preserve">   其他卫生健康支出</t>
  </si>
  <si>
    <t>21101</t>
  </si>
  <si>
    <t xml:space="preserve">  环境保护管理事务</t>
  </si>
  <si>
    <t>2110199</t>
  </si>
  <si>
    <t xml:space="preserve">   其他环境保护管理事务支出</t>
  </si>
  <si>
    <t>21103</t>
  </si>
  <si>
    <t xml:space="preserve">  污染防治</t>
  </si>
  <si>
    <t>2110301</t>
  </si>
  <si>
    <t xml:space="preserve">   大气</t>
  </si>
  <si>
    <t>2110302</t>
  </si>
  <si>
    <t xml:space="preserve">   水体</t>
  </si>
  <si>
    <t>21104</t>
  </si>
  <si>
    <t xml:space="preserve">  自然生态保护</t>
  </si>
  <si>
    <t>2110402</t>
  </si>
  <si>
    <t xml:space="preserve">   农村环境保护</t>
  </si>
  <si>
    <t>21201</t>
  </si>
  <si>
    <t xml:space="preserve">  城乡社区管理事务</t>
  </si>
  <si>
    <t>2120101</t>
  </si>
  <si>
    <t>2120104</t>
  </si>
  <si>
    <t xml:space="preserve">   城管执法</t>
  </si>
  <si>
    <t>2120199</t>
  </si>
  <si>
    <t xml:space="preserve">   其他城乡社区管理事务支出</t>
  </si>
  <si>
    <t>21203</t>
  </si>
  <si>
    <t xml:space="preserve">  城乡社区公共设施</t>
  </si>
  <si>
    <t>2120303</t>
  </si>
  <si>
    <t xml:space="preserve">   小城镇基础设施建设</t>
  </si>
  <si>
    <t>21205</t>
  </si>
  <si>
    <t xml:space="preserve">  城乡社区环境卫生</t>
  </si>
  <si>
    <t>2120501</t>
  </si>
  <si>
    <t xml:space="preserve">   城乡社区环境卫生</t>
  </si>
  <si>
    <t>21301</t>
  </si>
  <si>
    <t xml:space="preserve">  农业农村</t>
  </si>
  <si>
    <t>2130104</t>
  </si>
  <si>
    <t>2130106</t>
  </si>
  <si>
    <t xml:space="preserve">   科技转化与推广服务</t>
  </si>
  <si>
    <t>2130108</t>
  </si>
  <si>
    <t xml:space="preserve">   病虫害控制</t>
  </si>
  <si>
    <t>2130109</t>
  </si>
  <si>
    <t xml:space="preserve">   农产品质量安全</t>
  </si>
  <si>
    <t>2130121</t>
  </si>
  <si>
    <t xml:space="preserve">   农业结构调整补贴</t>
  </si>
  <si>
    <t>2130122</t>
  </si>
  <si>
    <t xml:space="preserve">   农业生产发展</t>
  </si>
  <si>
    <t>2130124</t>
  </si>
  <si>
    <t xml:space="preserve">   农村合作经济</t>
  </si>
  <si>
    <t>2130126</t>
  </si>
  <si>
    <t xml:space="preserve">   农村社会事业</t>
  </si>
  <si>
    <t>2130135</t>
  </si>
  <si>
    <t xml:space="preserve">   农业生态资源保护</t>
  </si>
  <si>
    <t>2130152</t>
  </si>
  <si>
    <t xml:space="preserve">   对高校毕业生到基层任职补助</t>
  </si>
  <si>
    <t>2130153</t>
  </si>
  <si>
    <t xml:space="preserve">   耕地建设与利用</t>
  </si>
  <si>
    <t>2130199</t>
  </si>
  <si>
    <t xml:space="preserve">   其他农业农村支出</t>
  </si>
  <si>
    <t>21302</t>
  </si>
  <si>
    <t xml:space="preserve">  林业和草原</t>
  </si>
  <si>
    <t>2130205</t>
  </si>
  <si>
    <t xml:space="preserve">   森林资源培育</t>
  </si>
  <si>
    <t>2130207</t>
  </si>
  <si>
    <t xml:space="preserve">   森林资源管理</t>
  </si>
  <si>
    <t>2130234</t>
  </si>
  <si>
    <t xml:space="preserve">   林业草原防灾减灾</t>
  </si>
  <si>
    <t>2130299</t>
  </si>
  <si>
    <t xml:space="preserve">   其他林业和草原支出</t>
  </si>
  <si>
    <t>21303</t>
  </si>
  <si>
    <t xml:space="preserve">  水利</t>
  </si>
  <si>
    <t>2130306</t>
  </si>
  <si>
    <t xml:space="preserve">   水利工程运行与维护</t>
  </si>
  <si>
    <t>2130310</t>
  </si>
  <si>
    <t xml:space="preserve">   水土保持</t>
  </si>
  <si>
    <t>2130314</t>
  </si>
  <si>
    <t xml:space="preserve">   防汛</t>
  </si>
  <si>
    <t>2130399</t>
  </si>
  <si>
    <t xml:space="preserve">   其他水利支出</t>
  </si>
  <si>
    <t>21305</t>
  </si>
  <si>
    <t xml:space="preserve">  巩固脱贫攻坚成果衔接乡村振兴</t>
  </si>
  <si>
    <t>2130550</t>
  </si>
  <si>
    <t>2130599</t>
  </si>
  <si>
    <t xml:space="preserve">   其他巩固脱贫攻坚成果衔接乡村振兴支出</t>
  </si>
  <si>
    <t>21307</t>
  </si>
  <si>
    <t xml:space="preserve">  农村综合改革</t>
  </si>
  <si>
    <t>2130701</t>
  </si>
  <si>
    <t xml:space="preserve">   对村级公益事业建设的补助</t>
  </si>
  <si>
    <t>2130705</t>
  </si>
  <si>
    <t xml:space="preserve">   对村民委员会和村党支部的补助</t>
  </si>
  <si>
    <t>2130706</t>
  </si>
  <si>
    <t xml:space="preserve">   对村集体经济组织的补助</t>
  </si>
  <si>
    <t>2130707</t>
  </si>
  <si>
    <t xml:space="preserve">   农村综合改革示范试点补助</t>
  </si>
  <si>
    <t>2130799</t>
  </si>
  <si>
    <t xml:space="preserve">   其他农村综合改革支出</t>
  </si>
  <si>
    <t>21308</t>
  </si>
  <si>
    <t xml:space="preserve">  普惠金融发展支出</t>
  </si>
  <si>
    <t>2130801</t>
  </si>
  <si>
    <t xml:space="preserve">   支持农村金融机构</t>
  </si>
  <si>
    <t>2130803</t>
  </si>
  <si>
    <t xml:space="preserve">   农业保险保费补贴</t>
  </si>
  <si>
    <t>2130804</t>
  </si>
  <si>
    <t xml:space="preserve">   创业担保贷款贴息及奖补</t>
  </si>
  <si>
    <t>21309</t>
  </si>
  <si>
    <t xml:space="preserve">  目标价格补贴</t>
  </si>
  <si>
    <t>2130901</t>
  </si>
  <si>
    <t xml:space="preserve">   棉花目标价格补贴</t>
  </si>
  <si>
    <t>21399</t>
  </si>
  <si>
    <t xml:space="preserve">  其他农林水支出</t>
  </si>
  <si>
    <t>2139999</t>
  </si>
  <si>
    <t xml:space="preserve">   其他农林水支出</t>
  </si>
  <si>
    <t>21401</t>
  </si>
  <si>
    <t xml:space="preserve">  公路水路运输</t>
  </si>
  <si>
    <t>2140101</t>
  </si>
  <si>
    <t>2140104</t>
  </si>
  <si>
    <t xml:space="preserve">   公路建设</t>
  </si>
  <si>
    <t>2140106</t>
  </si>
  <si>
    <t xml:space="preserve">   公路养护</t>
  </si>
  <si>
    <t>2140112</t>
  </si>
  <si>
    <t xml:space="preserve">   公路运输管理</t>
  </si>
  <si>
    <t>2140199</t>
  </si>
  <si>
    <t xml:space="preserve">   其他公路水路运输支出</t>
  </si>
  <si>
    <t>21499</t>
  </si>
  <si>
    <t xml:space="preserve">  其他交通运输支出</t>
  </si>
  <si>
    <t>2149901</t>
  </si>
  <si>
    <t xml:space="preserve">   公共交通运营补助</t>
  </si>
  <si>
    <t>21505</t>
  </si>
  <si>
    <t xml:space="preserve">  工业和信息产业监管</t>
  </si>
  <si>
    <t>2150517</t>
  </si>
  <si>
    <t xml:space="preserve">   产业发展</t>
  </si>
  <si>
    <t>21508</t>
  </si>
  <si>
    <t xml:space="preserve">  支持中小企业发展和管理支出</t>
  </si>
  <si>
    <t>2150899</t>
  </si>
  <si>
    <t xml:space="preserve">   其他支持中小企业发展和管理支出</t>
  </si>
  <si>
    <t>21602</t>
  </si>
  <si>
    <t xml:space="preserve">  商业流通事务</t>
  </si>
  <si>
    <t>2160299</t>
  </si>
  <si>
    <t xml:space="preserve">   其他商业流通事务支出</t>
  </si>
  <si>
    <t>22001</t>
  </si>
  <si>
    <t xml:space="preserve">  自然资源事务</t>
  </si>
  <si>
    <t>2200101</t>
  </si>
  <si>
    <t>2200104</t>
  </si>
  <si>
    <t xml:space="preserve">   自然资源规划及管理</t>
  </si>
  <si>
    <t>2200106</t>
  </si>
  <si>
    <t xml:space="preserve">   自然资源利用与保护</t>
  </si>
  <si>
    <t>2200108</t>
  </si>
  <si>
    <t xml:space="preserve">   自然资源行业业务管理</t>
  </si>
  <si>
    <t>2200150</t>
  </si>
  <si>
    <t>22005</t>
  </si>
  <si>
    <t xml:space="preserve">  气象事务</t>
  </si>
  <si>
    <t>2200504</t>
  </si>
  <si>
    <t xml:space="preserve">   气象事业机构</t>
  </si>
  <si>
    <t>2200509</t>
  </si>
  <si>
    <t xml:space="preserve">   气象服务</t>
  </si>
  <si>
    <t>2200599</t>
  </si>
  <si>
    <t xml:space="preserve">   其他气象事务支出</t>
  </si>
  <si>
    <t>22101</t>
  </si>
  <si>
    <t xml:space="preserve">  保障性安居工程支出</t>
  </si>
  <si>
    <t>2210105</t>
  </si>
  <si>
    <t xml:space="preserve">   农村危房改造</t>
  </si>
  <si>
    <t>2210108</t>
  </si>
  <si>
    <t xml:space="preserve">   老旧小区改造</t>
  </si>
  <si>
    <t>22401</t>
  </si>
  <si>
    <t xml:space="preserve">  应急管理事务</t>
  </si>
  <si>
    <t>2240106</t>
  </si>
  <si>
    <t xml:space="preserve">   安全监管</t>
  </si>
  <si>
    <t>22402</t>
  </si>
  <si>
    <t xml:space="preserve">   消防救援事务</t>
  </si>
  <si>
    <t>2240204</t>
  </si>
  <si>
    <t xml:space="preserve">   消防应急救援</t>
  </si>
  <si>
    <t>22407</t>
  </si>
  <si>
    <t xml:space="preserve">  自然灾害救灾及恢复重建支出</t>
  </si>
  <si>
    <t>2240703</t>
  </si>
  <si>
    <t xml:space="preserve">   自然灾害救灾补助</t>
  </si>
  <si>
    <t>2240799</t>
  </si>
  <si>
    <t xml:space="preserve">   其他自然灾害救灾及恢复重建支出</t>
  </si>
  <si>
    <t>22499</t>
  </si>
  <si>
    <t xml:space="preserve">  其他灾害防治及应急管理支出</t>
  </si>
  <si>
    <t>2249999</t>
  </si>
  <si>
    <t>229</t>
  </si>
  <si>
    <t>22999</t>
  </si>
  <si>
    <t xml:space="preserve">  其他支出</t>
  </si>
  <si>
    <t>2299999</t>
  </si>
  <si>
    <t xml:space="preserve">   其他支出</t>
  </si>
  <si>
    <t xml:space="preserve">  地方政府一般债务付息支出</t>
  </si>
  <si>
    <t xml:space="preserve">   地方政府一般债券付息支出</t>
  </si>
  <si>
    <t>233</t>
  </si>
  <si>
    <t>23303</t>
  </si>
  <si>
    <t xml:space="preserve">  地方政府一般债务发行费用支出</t>
  </si>
  <si>
    <t>2330301</t>
  </si>
  <si>
    <t xml:space="preserve">   地方政府一般债务发行费用支出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</si>
  <si>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</si>
  <si>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</si>
  <si>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</si>
  <si>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</si>
  <si>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</si>
  <si>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</si>
  <si>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</si>
  <si>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</si>
  <si>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</si>
  <si>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</si>
  <si>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>50207</t>
  </si>
  <si>
    <t xml:space="preserve">  劳务费</t>
  </si>
  <si>
    <t xml:space="preserve">  公务用车运行维护费</t>
  </si>
  <si>
    <t xml:space="preserve">  维修（护）费</t>
  </si>
  <si>
    <t xml:space="preserve">  其他商品和服务支出</t>
  </si>
  <si>
    <t>503</t>
  </si>
  <si>
    <t>机关资本性支出</t>
  </si>
  <si>
    <t>50306</t>
  </si>
  <si>
    <t xml:space="preserve">  设备购置</t>
  </si>
  <si>
    <t xml:space="preserve">  工资福利支出</t>
  </si>
  <si>
    <t xml:space="preserve">  商品和服务支出</t>
  </si>
  <si>
    <r>
      <t>5</t>
    </r>
    <r>
      <rPr>
        <sz val="12"/>
        <color indexed="8"/>
        <rFont val="仿宋"/>
        <family val="3"/>
        <charset val="134"/>
      </rPr>
      <t>06</t>
    </r>
  </si>
  <si>
    <t>对事业单位资本性补助</t>
  </si>
  <si>
    <t>50601</t>
  </si>
  <si>
    <t xml:space="preserve">  资本性支出（一）</t>
  </si>
  <si>
    <t xml:space="preserve">  社会福利和救助</t>
  </si>
  <si>
    <t xml:space="preserve">  离退休费</t>
  </si>
  <si>
    <t xml:space="preserve">  其他对个人和家庭补助</t>
  </si>
  <si>
    <t>本级收入小计</t>
    <phoneticPr fontId="47" type="noConversion"/>
  </si>
  <si>
    <t>三、上级补助收入</t>
    <phoneticPr fontId="47" type="noConversion"/>
  </si>
  <si>
    <t>四、一般债务转贷收入</t>
    <phoneticPr fontId="47" type="noConversion"/>
  </si>
  <si>
    <t>五、上年结转收入</t>
    <phoneticPr fontId="47" type="noConversion"/>
  </si>
  <si>
    <t>六、调入资金</t>
    <phoneticPr fontId="47" type="noConversion"/>
  </si>
  <si>
    <t>七、动用预算稳定调节基金</t>
    <phoneticPr fontId="47" type="noConversion"/>
  </si>
  <si>
    <t>收入总计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</si>
</sst>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0.0"/>
    <numFmt numFmtId="177" formatCode="0.0_ "/>
    <numFmt numFmtId="178" formatCode="0_);[Red]\(0\)"/>
    <numFmt numFmtId="179" formatCode="0;_렀"/>
    <numFmt numFmtId="180" formatCode="0.00_ "/>
    <numFmt numFmtId="181" formatCode="0_ "/>
    <numFmt numFmtId="182" formatCode="#,##0_ ;[Red]\-#,##0\ "/>
  </numFmts>
  <fonts count="55">
    <font>
      <sz val="11"/>
      <color theme="1"/>
      <name val="宋体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2"/>
      <color indexed="8"/>
      <name val="仿宋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b/>
      <sz val="11"/>
      <name val="方正书宋_GBK"/>
      <charset val="134"/>
    </font>
    <font>
      <sz val="14"/>
      <name val="Times New Roman"/>
      <family val="1"/>
    </font>
    <font>
      <sz val="10.5"/>
      <name val="Times New Roman"/>
      <family val="1"/>
    </font>
    <font>
      <sz val="12"/>
      <name val="宋体"/>
      <family val="3"/>
      <charset val="134"/>
    </font>
    <font>
      <b/>
      <sz val="9"/>
      <name val="Times New Roman"/>
      <family val="1"/>
    </font>
    <font>
      <b/>
      <sz val="11"/>
      <name val="方正仿宋_GBK"/>
      <charset val="134"/>
    </font>
    <font>
      <sz val="11"/>
      <name val="方正仿宋_GBK"/>
      <charset val="134"/>
    </font>
    <font>
      <b/>
      <sz val="14"/>
      <name val="Times New Roman"/>
      <family val="1"/>
    </font>
    <font>
      <sz val="12"/>
      <color theme="1"/>
      <name val="宋体"/>
      <family val="3"/>
      <charset val="134"/>
      <scheme val="minor"/>
    </font>
    <font>
      <sz val="11"/>
      <name val="方正书宋_GBK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Times New Roman"/>
      <family val="1"/>
    </font>
    <font>
      <sz val="12"/>
      <name val="仿宋_GB2312"/>
      <charset val="134"/>
    </font>
    <font>
      <sz val="14"/>
      <name val="仿宋"/>
      <family val="3"/>
      <charset val="134"/>
    </font>
    <font>
      <b/>
      <sz val="14"/>
      <name val="仿宋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1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7"/>
      <name val="Small Fonts"/>
      <charset val="134"/>
    </font>
    <font>
      <sz val="11"/>
      <name val="黑体"/>
      <family val="3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18"/>
      <name val="黑体"/>
      <family val="3"/>
      <charset val="134"/>
    </font>
    <font>
      <sz val="18"/>
      <color theme="1"/>
      <name val="黑体"/>
      <family val="3"/>
      <charset val="134"/>
    </font>
    <font>
      <b/>
      <sz val="12"/>
      <name val="仿宋"/>
      <family val="3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sz val="12"/>
      <color indexed="8"/>
      <name val="黑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7">
    <xf numFmtId="0" fontId="0" fillId="0" borderId="0"/>
    <xf numFmtId="0" fontId="34" fillId="0" borderId="0">
      <protection locked="0"/>
    </xf>
    <xf numFmtId="0" fontId="34" fillId="0" borderId="0">
      <protection locked="0"/>
    </xf>
    <xf numFmtId="0" fontId="33" fillId="4" borderId="0" applyNumberFormat="0" applyBorder="0" applyAlignment="0" applyProtection="0">
      <alignment vertical="center"/>
    </xf>
    <xf numFmtId="0" fontId="34" fillId="0" borderId="0">
      <protection locked="0"/>
    </xf>
    <xf numFmtId="43" fontId="35" fillId="0" borderId="0" applyFont="0" applyFill="0" applyBorder="0" applyAlignment="0" applyProtection="0">
      <alignment vertical="center"/>
    </xf>
    <xf numFmtId="0" fontId="34" fillId="0" borderId="0">
      <protection locked="0"/>
    </xf>
    <xf numFmtId="0" fontId="35" fillId="9" borderId="0" applyNumberFormat="0" applyBorder="0" applyAlignment="0" applyProtection="0">
      <alignment vertical="center"/>
    </xf>
    <xf numFmtId="0" fontId="36" fillId="0" borderId="0"/>
    <xf numFmtId="0" fontId="33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>
      <protection locked="0"/>
    </xf>
    <xf numFmtId="0" fontId="33" fillId="5" borderId="0" applyNumberFormat="0" applyBorder="0" applyAlignment="0" applyProtection="0">
      <alignment vertical="center"/>
    </xf>
    <xf numFmtId="0" fontId="14" fillId="0" borderId="0"/>
    <xf numFmtId="0" fontId="35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0" borderId="0"/>
    <xf numFmtId="0" fontId="37" fillId="7" borderId="0" applyNumberFormat="0" applyBorder="0" applyAlignment="0" applyProtection="0">
      <alignment vertical="center"/>
    </xf>
    <xf numFmtId="0" fontId="36" fillId="0" borderId="0"/>
    <xf numFmtId="0" fontId="35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0" borderId="0">
      <protection locked="0"/>
    </xf>
    <xf numFmtId="0" fontId="33" fillId="9" borderId="0" applyNumberFormat="0" applyBorder="0" applyAlignment="0" applyProtection="0">
      <alignment vertical="center"/>
    </xf>
    <xf numFmtId="0" fontId="34" fillId="0" borderId="0">
      <protection locked="0"/>
    </xf>
    <xf numFmtId="0" fontId="33" fillId="6" borderId="0" applyNumberFormat="0" applyBorder="0" applyAlignment="0" applyProtection="0">
      <alignment vertical="center"/>
    </xf>
    <xf numFmtId="0" fontId="34" fillId="0" borderId="0">
      <protection locked="0"/>
    </xf>
    <xf numFmtId="0" fontId="33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37" fontId="40" fillId="0" borderId="0"/>
    <xf numFmtId="0" fontId="38" fillId="0" borderId="0"/>
    <xf numFmtId="9" fontId="36" fillId="0" borderId="0" applyFont="0" applyFill="0" applyBorder="0" applyAlignment="0" applyProtection="0"/>
    <xf numFmtId="0" fontId="22" fillId="0" borderId="1">
      <alignment horizontal="distributed" vertical="center" wrapText="1"/>
    </xf>
    <xf numFmtId="0" fontId="37" fillId="7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6" fillId="0" borderId="0"/>
    <xf numFmtId="0" fontId="14" fillId="0" borderId="0"/>
    <xf numFmtId="0" fontId="34" fillId="0" borderId="0">
      <protection locked="0"/>
    </xf>
    <xf numFmtId="0" fontId="34" fillId="0" borderId="0">
      <protection locked="0"/>
    </xf>
    <xf numFmtId="0" fontId="14" fillId="0" borderId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14" fillId="0" borderId="0">
      <alignment vertical="center"/>
    </xf>
    <xf numFmtId="0" fontId="36" fillId="0" borderId="0"/>
    <xf numFmtId="0" fontId="35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14" fillId="0" borderId="0">
      <alignment vertical="center"/>
    </xf>
    <xf numFmtId="0" fontId="14" fillId="0" borderId="0"/>
    <xf numFmtId="0" fontId="38" fillId="0" borderId="0"/>
    <xf numFmtId="0" fontId="33" fillId="6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" fontId="22" fillId="0" borderId="1">
      <alignment vertical="center"/>
      <protection locked="0"/>
    </xf>
    <xf numFmtId="0" fontId="39" fillId="0" borderId="0"/>
    <xf numFmtId="176" fontId="22" fillId="0" borderId="1">
      <alignment vertical="center"/>
      <protection locked="0"/>
    </xf>
    <xf numFmtId="0" fontId="36" fillId="0" borderId="0"/>
    <xf numFmtId="0" fontId="33" fillId="2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0" borderId="0"/>
  </cellStyleXfs>
  <cellXfs count="238">
    <xf numFmtId="0" fontId="0" fillId="0" borderId="0" xfId="0"/>
    <xf numFmtId="0" fontId="1" fillId="0" borderId="0" xfId="4" applyFont="1" applyAlignment="1">
      <alignment vertical="top"/>
      <protection locked="0"/>
    </xf>
    <xf numFmtId="0" fontId="2" fillId="0" borderId="0" xfId="51" applyFont="1" applyAlignment="1">
      <alignment vertical="center"/>
    </xf>
    <xf numFmtId="49" fontId="1" fillId="0" borderId="0" xfId="4" applyNumberFormat="1" applyFont="1" applyAlignment="1">
      <alignment horizontal="left" vertical="top"/>
      <protection locked="0"/>
    </xf>
    <xf numFmtId="178" fontId="1" fillId="0" borderId="0" xfId="4" applyNumberFormat="1" applyFont="1" applyAlignment="1">
      <alignment vertical="top"/>
      <protection locked="0"/>
    </xf>
    <xf numFmtId="0" fontId="3" fillId="0" borderId="0" xfId="4" applyFont="1" applyAlignment="1">
      <alignment vertical="top"/>
      <protection locked="0"/>
    </xf>
    <xf numFmtId="0" fontId="1" fillId="0" borderId="0" xfId="63" applyFont="1" applyAlignment="1">
      <alignment horizontal="left" vertical="center"/>
    </xf>
    <xf numFmtId="178" fontId="1" fillId="0" borderId="0" xfId="4" applyNumberFormat="1" applyFont="1" applyAlignment="1">
      <alignment horizontal="right" vertical="top"/>
      <protection locked="0"/>
    </xf>
    <xf numFmtId="49" fontId="2" fillId="0" borderId="1" xfId="4" applyNumberFormat="1" applyFont="1" applyBorder="1" applyAlignment="1">
      <alignment horizontal="center" vertical="center"/>
      <protection locked="0"/>
    </xf>
    <xf numFmtId="0" fontId="2" fillId="0" borderId="1" xfId="4" applyFont="1" applyBorder="1" applyAlignment="1">
      <alignment horizontal="center" vertical="center"/>
      <protection locked="0"/>
    </xf>
    <xf numFmtId="178" fontId="2" fillId="0" borderId="1" xfId="4" applyNumberFormat="1" applyFont="1" applyBorder="1" applyAlignment="1">
      <alignment horizontal="center" vertical="center"/>
      <protection locked="0"/>
    </xf>
    <xf numFmtId="0" fontId="6" fillId="0" borderId="1" xfId="62" applyFont="1" applyBorder="1" applyAlignment="1">
      <alignment horizontal="left" vertical="center"/>
    </xf>
    <xf numFmtId="0" fontId="6" fillId="0" borderId="1" xfId="62" applyFont="1" applyBorder="1" applyAlignment="1">
      <alignment horizontal="center" vertical="center"/>
    </xf>
    <xf numFmtId="1" fontId="7" fillId="0" borderId="1" xfId="61" applyNumberFormat="1" applyFont="1" applyBorder="1">
      <alignment vertical="center"/>
    </xf>
    <xf numFmtId="49" fontId="6" fillId="0" borderId="1" xfId="62" applyNumberFormat="1" applyFont="1" applyBorder="1" applyAlignment="1">
      <alignment horizontal="left" vertical="center"/>
    </xf>
    <xf numFmtId="0" fontId="6" fillId="0" borderId="1" xfId="62" applyFont="1" applyBorder="1">
      <alignment vertical="center"/>
    </xf>
    <xf numFmtId="1" fontId="8" fillId="0" borderId="1" xfId="61" applyNumberFormat="1" applyFont="1" applyBorder="1">
      <alignment vertical="center"/>
    </xf>
    <xf numFmtId="49" fontId="9" fillId="0" borderId="1" xfId="60" applyNumberFormat="1" applyFont="1" applyBorder="1" applyAlignment="1">
      <alignment horizontal="left" vertical="center"/>
    </xf>
    <xf numFmtId="0" fontId="9" fillId="0" borderId="1" xfId="60" applyFont="1" applyBorder="1">
      <alignment vertical="center"/>
    </xf>
    <xf numFmtId="1" fontId="8" fillId="2" borderId="1" xfId="59" applyNumberFormat="1" applyFont="1" applyFill="1" applyBorder="1">
      <alignment vertical="center"/>
    </xf>
    <xf numFmtId="49" fontId="9" fillId="0" borderId="1" xfId="62" applyNumberFormat="1" applyFont="1" applyBorder="1" applyAlignment="1">
      <alignment horizontal="left" vertical="center"/>
    </xf>
    <xf numFmtId="0" fontId="9" fillId="0" borderId="1" xfId="62" applyFont="1" applyBorder="1">
      <alignment vertical="center"/>
    </xf>
    <xf numFmtId="1" fontId="8" fillId="2" borderId="1" xfId="61" applyNumberFormat="1" applyFont="1" applyFill="1" applyBorder="1">
      <alignment vertical="center"/>
    </xf>
    <xf numFmtId="0" fontId="1" fillId="0" borderId="0" xfId="51" applyFont="1" applyAlignment="1">
      <alignment vertical="center"/>
    </xf>
    <xf numFmtId="0" fontId="10" fillId="0" borderId="0" xfId="51" applyFont="1" applyAlignment="1">
      <alignment vertical="center"/>
    </xf>
    <xf numFmtId="178" fontId="10" fillId="0" borderId="0" xfId="51" applyNumberFormat="1" applyFont="1" applyAlignment="1">
      <alignment vertical="center"/>
    </xf>
    <xf numFmtId="178" fontId="1" fillId="0" borderId="0" xfId="51" applyNumberFormat="1" applyFont="1" applyAlignment="1">
      <alignment horizontal="right" vertical="center"/>
    </xf>
    <xf numFmtId="0" fontId="2" fillId="0" borderId="1" xfId="51" applyFont="1" applyBorder="1" applyAlignment="1">
      <alignment horizontal="center" vertical="center"/>
    </xf>
    <xf numFmtId="178" fontId="2" fillId="0" borderId="1" xfId="51" applyNumberFormat="1" applyFont="1" applyBorder="1" applyAlignment="1">
      <alignment horizontal="center" vertical="center"/>
    </xf>
    <xf numFmtId="0" fontId="6" fillId="0" borderId="1" xfId="60" applyFont="1" applyBorder="1" applyAlignment="1">
      <alignment horizontal="left" vertical="center"/>
    </xf>
    <xf numFmtId="0" fontId="6" fillId="0" borderId="1" xfId="60" applyFont="1" applyBorder="1" applyAlignment="1">
      <alignment horizontal="center" vertical="center"/>
    </xf>
    <xf numFmtId="1" fontId="7" fillId="0" borderId="1" xfId="59" applyNumberFormat="1" applyFont="1" applyBorder="1">
      <alignment vertical="center"/>
    </xf>
    <xf numFmtId="49" fontId="6" fillId="0" borderId="1" xfId="60" applyNumberFormat="1" applyFont="1" applyBorder="1" applyAlignment="1">
      <alignment horizontal="left" vertical="center"/>
    </xf>
    <xf numFmtId="0" fontId="6" fillId="0" borderId="1" xfId="60" applyFont="1" applyBorder="1">
      <alignment vertical="center"/>
    </xf>
    <xf numFmtId="181" fontId="8" fillId="2" borderId="1" xfId="59" applyNumberFormat="1" applyFont="1" applyFill="1" applyBorder="1">
      <alignment vertical="center"/>
    </xf>
    <xf numFmtId="1" fontId="8" fillId="0" borderId="1" xfId="59" applyNumberFormat="1" applyFont="1" applyBorder="1">
      <alignment vertical="center"/>
    </xf>
    <xf numFmtId="0" fontId="1" fillId="0" borderId="0" xfId="58" applyFont="1" applyAlignment="1">
      <alignment wrapText="1"/>
    </xf>
    <xf numFmtId="0" fontId="11" fillId="0" borderId="0" xfId="58" applyFont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0" xfId="58" applyFont="1" applyAlignment="1">
      <alignment wrapText="1"/>
    </xf>
    <xf numFmtId="0" fontId="10" fillId="0" borderId="0" xfId="58" applyFont="1" applyAlignment="1">
      <alignment wrapText="1"/>
    </xf>
    <xf numFmtId="0" fontId="1" fillId="0" borderId="0" xfId="63" applyFont="1" applyAlignment="1">
      <alignment horizontal="left" vertical="center" wrapText="1"/>
    </xf>
    <xf numFmtId="0" fontId="12" fillId="0" borderId="0" xfId="63" applyFont="1" applyAlignment="1">
      <alignment horizontal="left" vertical="center" wrapText="1"/>
    </xf>
    <xf numFmtId="49" fontId="4" fillId="0" borderId="0" xfId="58" applyNumberFormat="1" applyFont="1" applyAlignment="1">
      <alignment horizontal="centerContinuous" vertical="center" wrapText="1"/>
    </xf>
    <xf numFmtId="49" fontId="5" fillId="0" borderId="0" xfId="58" applyNumberFormat="1" applyFont="1" applyAlignment="1">
      <alignment horizontal="centerContinuous" vertical="center" wrapText="1"/>
    </xf>
    <xf numFmtId="0" fontId="2" fillId="0" borderId="0" xfId="58" applyFont="1" applyAlignment="1">
      <alignment horizontal="center" wrapText="1"/>
    </xf>
    <xf numFmtId="178" fontId="13" fillId="0" borderId="0" xfId="4" applyNumberFormat="1" applyFont="1" applyAlignment="1">
      <alignment horizontal="right" vertical="top"/>
      <protection locked="0"/>
    </xf>
    <xf numFmtId="0" fontId="11" fillId="0" borderId="1" xfId="58" applyFont="1" applyBorder="1" applyAlignment="1">
      <alignment horizontal="center" vertical="center" wrapText="1"/>
    </xf>
    <xf numFmtId="1" fontId="11" fillId="0" borderId="1" xfId="58" applyNumberFormat="1" applyFont="1" applyBorder="1" applyAlignment="1" applyProtection="1">
      <alignment horizontal="center" vertical="center" wrapText="1"/>
      <protection locked="0"/>
    </xf>
    <xf numFmtId="181" fontId="1" fillId="0" borderId="1" xfId="58" applyNumberFormat="1" applyFont="1" applyBorder="1" applyAlignment="1">
      <alignment horizontal="right" vertical="center" wrapText="1"/>
    </xf>
    <xf numFmtId="0" fontId="2" fillId="0" borderId="1" xfId="58" applyFont="1" applyBorder="1" applyAlignment="1">
      <alignment horizontal="center" vertical="center" wrapText="1"/>
    </xf>
    <xf numFmtId="0" fontId="14" fillId="0" borderId="0" xfId="51" applyAlignment="1">
      <alignment vertical="center"/>
    </xf>
    <xf numFmtId="0" fontId="15" fillId="0" borderId="0" xfId="4" applyFont="1" applyAlignment="1">
      <alignment vertical="top"/>
      <protection locked="0"/>
    </xf>
    <xf numFmtId="49" fontId="3" fillId="0" borderId="0" xfId="51" applyNumberFormat="1" applyFont="1"/>
    <xf numFmtId="2" fontId="3" fillId="0" borderId="0" xfId="51" applyNumberFormat="1" applyFont="1"/>
    <xf numFmtId="178" fontId="3" fillId="0" borderId="0" xfId="4" applyNumberFormat="1" applyFont="1" applyAlignment="1">
      <alignment vertical="top"/>
      <protection locked="0"/>
    </xf>
    <xf numFmtId="49" fontId="11" fillId="0" borderId="1" xfId="4" applyNumberFormat="1" applyFont="1" applyBorder="1" applyAlignment="1">
      <alignment horizontal="center" vertical="center"/>
      <protection locked="0"/>
    </xf>
    <xf numFmtId="0" fontId="2" fillId="0" borderId="0" xfId="4" applyFont="1" applyAlignment="1">
      <alignment vertical="top"/>
      <protection locked="0"/>
    </xf>
    <xf numFmtId="0" fontId="15" fillId="0" borderId="0" xfId="51" applyFont="1" applyAlignment="1">
      <alignment vertical="center" wrapText="1"/>
    </xf>
    <xf numFmtId="49" fontId="1" fillId="0" borderId="1" xfId="4" applyNumberFormat="1" applyFont="1" applyBorder="1" applyAlignment="1">
      <alignment horizontal="center" vertical="center"/>
      <protection locked="0"/>
    </xf>
    <xf numFmtId="49" fontId="1" fillId="0" borderId="1" xfId="4" applyNumberFormat="1" applyFont="1" applyBorder="1" applyAlignment="1">
      <alignment horizontal="left" vertical="center"/>
      <protection locked="0"/>
    </xf>
    <xf numFmtId="181" fontId="1" fillId="0" borderId="0" xfId="4" applyNumberFormat="1" applyFont="1" applyAlignment="1">
      <alignment vertical="top"/>
      <protection locked="0"/>
    </xf>
    <xf numFmtId="180" fontId="3" fillId="0" borderId="0" xfId="4" applyNumberFormat="1" applyFont="1" applyAlignment="1">
      <alignment vertical="top"/>
      <protection locked="0"/>
    </xf>
    <xf numFmtId="49" fontId="1" fillId="0" borderId="1" xfId="4" applyNumberFormat="1" applyFont="1" applyBorder="1" applyAlignment="1">
      <alignment horizontal="left" vertical="center" indent="1"/>
      <protection locked="0"/>
    </xf>
    <xf numFmtId="181" fontId="3" fillId="0" borderId="0" xfId="4" applyNumberFormat="1" applyFont="1" applyAlignment="1">
      <alignment vertical="top"/>
      <protection locked="0"/>
    </xf>
    <xf numFmtId="0" fontId="3" fillId="0" borderId="0" xfId="51" applyFont="1" applyAlignment="1">
      <alignment vertical="center" wrapText="1"/>
    </xf>
    <xf numFmtId="178" fontId="15" fillId="0" borderId="0" xfId="4" applyNumberFormat="1" applyFont="1" applyAlignment="1">
      <alignment vertical="top"/>
      <protection locked="0"/>
    </xf>
    <xf numFmtId="0" fontId="15" fillId="0" borderId="0" xfId="51" applyFont="1" applyAlignment="1">
      <alignment horizontal="center" vertical="center" wrapText="1"/>
    </xf>
    <xf numFmtId="0" fontId="3" fillId="0" borderId="0" xfId="51" applyFont="1" applyAlignment="1">
      <alignment horizontal="center" vertical="center" wrapText="1"/>
    </xf>
    <xf numFmtId="49" fontId="3" fillId="0" borderId="0" xfId="51" applyNumberFormat="1" applyFont="1" applyAlignment="1" applyProtection="1">
      <alignment vertical="center"/>
      <protection locked="0"/>
    </xf>
    <xf numFmtId="2" fontId="3" fillId="0" borderId="0" xfId="51" applyNumberFormat="1" applyFont="1" applyAlignment="1" applyProtection="1">
      <alignment vertical="center"/>
      <protection locked="0"/>
    </xf>
    <xf numFmtId="181" fontId="1" fillId="0" borderId="1" xfId="4" applyNumberFormat="1" applyFont="1" applyBorder="1" applyAlignment="1">
      <alignment vertical="center"/>
      <protection locked="0"/>
    </xf>
    <xf numFmtId="49" fontId="3" fillId="0" borderId="0" xfId="4" applyNumberFormat="1" applyFont="1" applyAlignment="1">
      <alignment horizontal="left" vertical="top" indent="1"/>
      <protection locked="0"/>
    </xf>
    <xf numFmtId="49" fontId="3" fillId="0" borderId="0" xfId="4" applyNumberFormat="1" applyFont="1" applyAlignment="1">
      <alignment horizontal="left" vertical="top" indent="2"/>
      <protection locked="0"/>
    </xf>
    <xf numFmtId="49" fontId="2" fillId="0" borderId="1" xfId="4" applyNumberFormat="1" applyFont="1" applyBorder="1" applyAlignment="1">
      <alignment horizontal="left" vertical="center"/>
      <protection locked="0"/>
    </xf>
    <xf numFmtId="0" fontId="2" fillId="0" borderId="1" xfId="4" applyFont="1" applyBorder="1" applyAlignment="1">
      <alignment horizontal="left" vertical="center"/>
      <protection locked="0"/>
    </xf>
    <xf numFmtId="178" fontId="1" fillId="0" borderId="1" xfId="4" applyNumberFormat="1" applyFont="1" applyBorder="1" applyAlignment="1">
      <alignment vertical="center"/>
      <protection locked="0"/>
    </xf>
    <xf numFmtId="49" fontId="2" fillId="0" borderId="1" xfId="4" applyNumberFormat="1" applyFont="1" applyBorder="1" applyAlignment="1">
      <alignment horizontal="left" vertical="center" indent="1"/>
      <protection locked="0"/>
    </xf>
    <xf numFmtId="49" fontId="16" fillId="0" borderId="1" xfId="4" applyNumberFormat="1" applyFont="1" applyBorder="1" applyAlignment="1">
      <alignment horizontal="left" vertical="center" wrapText="1" indent="1"/>
      <protection locked="0"/>
    </xf>
    <xf numFmtId="49" fontId="1" fillId="0" borderId="0" xfId="4" applyNumberFormat="1" applyFont="1" applyAlignment="1">
      <alignment horizontal="left" vertical="top" indent="1"/>
      <protection locked="0"/>
    </xf>
    <xf numFmtId="49" fontId="3" fillId="0" borderId="0" xfId="51" applyNumberFormat="1" applyFont="1" applyAlignment="1">
      <alignment horizontal="left" indent="1"/>
    </xf>
    <xf numFmtId="49" fontId="1" fillId="0" borderId="1" xfId="4" applyNumberFormat="1" applyFont="1" applyBorder="1" applyAlignment="1">
      <alignment horizontal="left" vertical="center" indent="2"/>
      <protection locked="0"/>
    </xf>
    <xf numFmtId="49" fontId="1" fillId="0" borderId="0" xfId="4" applyNumberFormat="1" applyFont="1" applyAlignment="1">
      <alignment horizontal="left" vertical="top" indent="2"/>
      <protection locked="0"/>
    </xf>
    <xf numFmtId="49" fontId="3" fillId="0" borderId="0" xfId="51" applyNumberFormat="1" applyFont="1" applyAlignment="1">
      <alignment horizontal="left" indent="2"/>
    </xf>
    <xf numFmtId="0" fontId="1" fillId="0" borderId="1" xfId="4" applyFont="1" applyBorder="1" applyAlignment="1">
      <alignment horizontal="left" vertical="center" indent="2"/>
      <protection locked="0"/>
    </xf>
    <xf numFmtId="179" fontId="1" fillId="0" borderId="0" xfId="4" applyNumberFormat="1" applyFont="1" applyAlignment="1">
      <alignment vertical="top"/>
      <protection locked="0"/>
    </xf>
    <xf numFmtId="179" fontId="3" fillId="0" borderId="0" xfId="4" applyNumberFormat="1" applyFont="1" applyAlignment="1">
      <alignment vertical="top"/>
      <protection locked="0"/>
    </xf>
    <xf numFmtId="178" fontId="2" fillId="0" borderId="1" xfId="4" applyNumberFormat="1" applyFont="1" applyBorder="1" applyAlignment="1">
      <alignment vertical="center"/>
      <protection locked="0"/>
    </xf>
    <xf numFmtId="49" fontId="3" fillId="0" borderId="0" xfId="51" applyNumberFormat="1" applyFont="1" applyAlignment="1" applyProtection="1">
      <alignment horizontal="left" vertical="center" indent="1"/>
      <protection locked="0"/>
    </xf>
    <xf numFmtId="49" fontId="3" fillId="0" borderId="0" xfId="51" applyNumberFormat="1" applyFont="1" applyAlignment="1" applyProtection="1">
      <alignment horizontal="left" vertical="center" indent="2"/>
      <protection locked="0"/>
    </xf>
    <xf numFmtId="181" fontId="2" fillId="0" borderId="1" xfId="4" applyNumberFormat="1" applyFont="1" applyBorder="1" applyAlignment="1">
      <alignment vertical="center"/>
      <protection locked="0"/>
    </xf>
    <xf numFmtId="178" fontId="1" fillId="0" borderId="0" xfId="4" applyNumberFormat="1" applyFont="1" applyAlignment="1">
      <alignment horizontal="right" vertical="center"/>
      <protection locked="0"/>
    </xf>
    <xf numFmtId="0" fontId="1" fillId="0" borderId="0" xfId="51" applyFont="1" applyAlignment="1">
      <alignment vertical="center" wrapText="1"/>
    </xf>
    <xf numFmtId="49" fontId="16" fillId="0" borderId="1" xfId="4" applyNumberFormat="1" applyFont="1" applyBorder="1" applyAlignment="1">
      <alignment horizontal="left" vertical="center"/>
      <protection locked="0"/>
    </xf>
    <xf numFmtId="0" fontId="1" fillId="0" borderId="1" xfId="4" applyFont="1" applyBorder="1" applyAlignment="1">
      <alignment horizontal="right" vertical="center"/>
      <protection locked="0"/>
    </xf>
    <xf numFmtId="49" fontId="1" fillId="0" borderId="0" xfId="51" applyNumberFormat="1" applyFont="1" applyAlignment="1">
      <alignment horizontal="left"/>
    </xf>
    <xf numFmtId="49" fontId="17" fillId="0" borderId="1" xfId="4" applyNumberFormat="1" applyFont="1" applyBorder="1" applyAlignment="1">
      <alignment horizontal="left" vertical="center" indent="1"/>
      <protection locked="0"/>
    </xf>
    <xf numFmtId="49" fontId="1" fillId="0" borderId="0" xfId="51" applyNumberFormat="1" applyFont="1"/>
    <xf numFmtId="2" fontId="1" fillId="0" borderId="0" xfId="51" applyNumberFormat="1" applyFont="1"/>
    <xf numFmtId="180" fontId="1" fillId="0" borderId="0" xfId="4" applyNumberFormat="1" applyFont="1" applyAlignment="1">
      <alignment vertical="top"/>
      <protection locked="0"/>
    </xf>
    <xf numFmtId="0" fontId="16" fillId="0" borderId="2" xfId="4" applyFont="1" applyBorder="1" applyAlignment="1">
      <alignment horizontal="center" vertical="center"/>
      <protection locked="0"/>
    </xf>
    <xf numFmtId="0" fontId="1" fillId="0" borderId="0" xfId="51" applyFont="1" applyAlignment="1">
      <alignment horizontal="center" vertical="center" wrapText="1"/>
    </xf>
    <xf numFmtId="49" fontId="1" fillId="0" borderId="0" xfId="51" applyNumberFormat="1" applyFont="1" applyAlignment="1" applyProtection="1">
      <alignment horizontal="left" vertical="center"/>
      <protection locked="0"/>
    </xf>
    <xf numFmtId="49" fontId="1" fillId="0" borderId="0" xfId="51" applyNumberFormat="1" applyFont="1" applyAlignment="1" applyProtection="1">
      <alignment vertical="center"/>
      <protection locked="0"/>
    </xf>
    <xf numFmtId="2" fontId="1" fillId="0" borderId="0" xfId="51" applyNumberFormat="1" applyFont="1" applyAlignment="1" applyProtection="1">
      <alignment vertical="center"/>
      <protection locked="0"/>
    </xf>
    <xf numFmtId="0" fontId="11" fillId="0" borderId="0" xfId="51" applyFont="1" applyAlignment="1">
      <alignment vertical="center"/>
    </xf>
    <xf numFmtId="49" fontId="1" fillId="0" borderId="0" xfId="51" applyNumberFormat="1" applyFont="1" applyAlignment="1">
      <alignment horizontal="left" vertical="center" indent="1"/>
    </xf>
    <xf numFmtId="0" fontId="11" fillId="0" borderId="1" xfId="51" applyFont="1" applyBorder="1" applyAlignment="1">
      <alignment horizontal="center" vertical="center"/>
    </xf>
    <xf numFmtId="178" fontId="11" fillId="0" borderId="1" xfId="51" applyNumberFormat="1" applyFont="1" applyBorder="1" applyAlignment="1">
      <alignment horizontal="center" vertical="center"/>
    </xf>
    <xf numFmtId="49" fontId="17" fillId="0" borderId="1" xfId="51" applyNumberFormat="1" applyFont="1" applyBorder="1" applyAlignment="1">
      <alignment horizontal="left" vertical="center"/>
    </xf>
    <xf numFmtId="0" fontId="2" fillId="0" borderId="1" xfId="5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2" fillId="0" borderId="1" xfId="58" applyFont="1" applyBorder="1" applyAlignment="1">
      <alignment horizontal="center" vertical="center" wrapText="1"/>
    </xf>
    <xf numFmtId="0" fontId="18" fillId="0" borderId="1" xfId="58" applyFont="1" applyBorder="1" applyAlignment="1">
      <alignment horizontal="center" vertical="center" wrapText="1"/>
    </xf>
    <xf numFmtId="0" fontId="14" fillId="0" borderId="0" xfId="58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14" fillId="0" borderId="0" xfId="4" applyNumberFormat="1" applyFont="1" applyAlignment="1">
      <alignment horizontal="left" vertical="top"/>
      <protection locked="0"/>
    </xf>
    <xf numFmtId="0" fontId="20" fillId="0" borderId="0" xfId="4" applyFont="1" applyAlignment="1">
      <alignment vertical="top"/>
      <protection locked="0"/>
    </xf>
    <xf numFmtId="0" fontId="21" fillId="0" borderId="2" xfId="4" applyFont="1" applyBorder="1" applyAlignment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0" fillId="0" borderId="0" xfId="51" applyFont="1" applyAlignment="1">
      <alignment vertical="center" wrapText="1"/>
    </xf>
    <xf numFmtId="0" fontId="10" fillId="0" borderId="2" xfId="4" applyFont="1" applyBorder="1" applyAlignment="1">
      <alignment horizontal="left" vertical="center"/>
      <protection locked="0"/>
    </xf>
    <xf numFmtId="3" fontId="22" fillId="0" borderId="1" xfId="0" applyNumberFormat="1" applyFont="1" applyBorder="1" applyAlignment="1">
      <alignment vertical="center"/>
    </xf>
    <xf numFmtId="0" fontId="21" fillId="0" borderId="1" xfId="47" applyFont="1" applyBorder="1" applyAlignment="1">
      <alignment horizontal="right" vertical="center"/>
    </xf>
    <xf numFmtId="0" fontId="22" fillId="0" borderId="1" xfId="47" applyFont="1" applyBorder="1" applyAlignment="1">
      <alignment horizontal="right" vertical="center"/>
    </xf>
    <xf numFmtId="3" fontId="22" fillId="2" borderId="1" xfId="0" applyNumberFormat="1" applyFont="1" applyFill="1" applyBorder="1" applyAlignment="1">
      <alignment horizontal="left" vertical="center"/>
    </xf>
    <xf numFmtId="0" fontId="22" fillId="0" borderId="1" xfId="47" applyFont="1" applyBorder="1" applyAlignment="1">
      <alignment vertical="center"/>
    </xf>
    <xf numFmtId="0" fontId="21" fillId="0" borderId="1" xfId="47" applyFont="1" applyBorder="1" applyAlignment="1">
      <alignment vertical="center"/>
    </xf>
    <xf numFmtId="3" fontId="22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81" fontId="23" fillId="0" borderId="1" xfId="76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distributed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" fontId="22" fillId="0" borderId="1" xfId="0" applyNumberFormat="1" applyFont="1" applyBorder="1" applyAlignment="1" applyProtection="1">
      <alignment vertical="center"/>
      <protection locked="0"/>
    </xf>
    <xf numFmtId="178" fontId="20" fillId="0" borderId="0" xfId="4" applyNumberFormat="1" applyFont="1" applyAlignment="1">
      <alignment vertical="top"/>
      <protection locked="0"/>
    </xf>
    <xf numFmtId="0" fontId="20" fillId="0" borderId="0" xfId="51" applyFont="1" applyAlignment="1">
      <alignment horizontal="center" vertical="center" wrapText="1"/>
    </xf>
    <xf numFmtId="181" fontId="23" fillId="0" borderId="1" xfId="76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182" fontId="25" fillId="0" borderId="1" xfId="0" applyNumberFormat="1" applyFont="1" applyBorder="1" applyAlignment="1">
      <alignment vertical="center"/>
    </xf>
    <xf numFmtId="0" fontId="26" fillId="0" borderId="1" xfId="58" applyFont="1" applyBorder="1" applyAlignment="1">
      <alignment horizontal="right" vertical="center" wrapText="1"/>
    </xf>
    <xf numFmtId="0" fontId="27" fillId="2" borderId="1" xfId="57" applyFont="1" applyFill="1" applyBorder="1" applyAlignment="1">
      <alignment horizontal="center"/>
    </xf>
    <xf numFmtId="0" fontId="28" fillId="2" borderId="1" xfId="57" applyFont="1" applyFill="1" applyBorder="1" applyAlignment="1">
      <alignment horizontal="center" vertical="center" shrinkToFit="1"/>
    </xf>
    <xf numFmtId="0" fontId="28" fillId="2" borderId="1" xfId="4" applyFont="1" applyFill="1" applyBorder="1" applyAlignment="1">
      <alignment horizontal="center" vertical="center"/>
      <protection locked="0"/>
    </xf>
    <xf numFmtId="49" fontId="2" fillId="2" borderId="1" xfId="4" applyNumberFormat="1" applyFont="1" applyFill="1" applyBorder="1" applyAlignment="1">
      <alignment horizontal="center" vertical="center"/>
      <protection locked="0"/>
    </xf>
    <xf numFmtId="0" fontId="29" fillId="2" borderId="1" xfId="4" applyFont="1" applyFill="1" applyBorder="1" applyAlignment="1">
      <alignment horizontal="center" vertical="center"/>
      <protection locked="0"/>
    </xf>
    <xf numFmtId="49" fontId="2" fillId="0" borderId="0" xfId="51" applyNumberFormat="1" applyFont="1" applyAlignment="1">
      <alignment horizontal="left" vertical="center"/>
    </xf>
    <xf numFmtId="0" fontId="22" fillId="0" borderId="0" xfId="51" applyFont="1" applyAlignment="1">
      <alignment vertical="center"/>
    </xf>
    <xf numFmtId="0" fontId="7" fillId="0" borderId="1" xfId="5" applyNumberFormat="1" applyFont="1" applyBorder="1" applyAlignment="1">
      <alignment horizontal="center" vertical="center" wrapText="1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center"/>
    </xf>
    <xf numFmtId="49" fontId="1" fillId="0" borderId="1" xfId="4" applyNumberFormat="1" applyFont="1" applyBorder="1" applyAlignment="1">
      <alignment horizontal="left" vertical="top"/>
      <protection locked="0"/>
    </xf>
    <xf numFmtId="0" fontId="1" fillId="0" borderId="1" xfId="4" applyFont="1" applyBorder="1" applyAlignment="1">
      <alignment horizontal="center" vertical="center"/>
      <protection locked="0"/>
    </xf>
    <xf numFmtId="49" fontId="1" fillId="0" borderId="0" xfId="51" applyNumberFormat="1" applyFont="1" applyAlignment="1">
      <alignment horizontal="left" indent="1"/>
    </xf>
    <xf numFmtId="49" fontId="1" fillId="0" borderId="0" xfId="51" applyNumberFormat="1" applyFont="1" applyAlignment="1">
      <alignment horizontal="left" indent="2"/>
    </xf>
    <xf numFmtId="178" fontId="1" fillId="0" borderId="1" xfId="4" applyNumberFormat="1" applyFont="1" applyBorder="1" applyAlignment="1">
      <alignment horizontal="center" vertical="center"/>
      <protection locked="0"/>
    </xf>
    <xf numFmtId="49" fontId="17" fillId="0" borderId="1" xfId="4" applyNumberFormat="1" applyFont="1" applyBorder="1" applyAlignment="1">
      <alignment horizontal="left" vertical="center" indent="2"/>
      <protection locked="0"/>
    </xf>
    <xf numFmtId="0" fontId="1" fillId="0" borderId="1" xfId="4" applyFont="1" applyBorder="1" applyAlignment="1">
      <alignment horizontal="center" vertical="top"/>
      <protection locked="0"/>
    </xf>
    <xf numFmtId="0" fontId="16" fillId="0" borderId="1" xfId="4" applyFont="1" applyBorder="1" applyAlignment="1">
      <alignment horizontal="center" vertical="center"/>
      <protection locked="0"/>
    </xf>
    <xf numFmtId="49" fontId="1" fillId="0" borderId="0" xfId="51" applyNumberFormat="1" applyFont="1" applyAlignment="1" applyProtection="1">
      <alignment horizontal="left" vertical="center" indent="1"/>
      <protection locked="0"/>
    </xf>
    <xf numFmtId="49" fontId="1" fillId="0" borderId="0" xfId="51" applyNumberFormat="1" applyFont="1" applyAlignment="1" applyProtection="1">
      <alignment horizontal="left" vertical="center" indent="2"/>
      <protection locked="0"/>
    </xf>
    <xf numFmtId="0" fontId="2" fillId="0" borderId="0" xfId="58" applyFont="1" applyAlignment="1">
      <alignment horizontal="center" vertical="center"/>
    </xf>
    <xf numFmtId="49" fontId="2" fillId="0" borderId="0" xfId="58" applyNumberFormat="1" applyFont="1" applyAlignment="1">
      <alignment horizontal="left" vertical="center"/>
    </xf>
    <xf numFmtId="49" fontId="1" fillId="0" borderId="0" xfId="58" applyNumberFormat="1" applyFont="1" applyAlignment="1">
      <alignment horizontal="left" indent="1"/>
    </xf>
    <xf numFmtId="0" fontId="1" fillId="0" borderId="0" xfId="58" applyFont="1"/>
    <xf numFmtId="0" fontId="2" fillId="0" borderId="0" xfId="58" applyFont="1"/>
    <xf numFmtId="0" fontId="10" fillId="0" borderId="0" xfId="58" applyFont="1"/>
    <xf numFmtId="0" fontId="12" fillId="0" borderId="0" xfId="63" applyFont="1" applyAlignment="1">
      <alignment horizontal="left" vertical="center"/>
    </xf>
    <xf numFmtId="0" fontId="26" fillId="0" borderId="0" xfId="58" applyFont="1" applyAlignment="1">
      <alignment horizontal="center"/>
    </xf>
    <xf numFmtId="177" fontId="10" fillId="0" borderId="0" xfId="58" applyNumberFormat="1" applyFont="1" applyAlignment="1">
      <alignment horizontal="right" vertical="center"/>
    </xf>
    <xf numFmtId="0" fontId="21" fillId="0" borderId="1" xfId="58" applyFont="1" applyBorder="1" applyAlignment="1">
      <alignment horizontal="center" vertical="center"/>
    </xf>
    <xf numFmtId="0" fontId="11" fillId="0" borderId="1" xfId="58" applyFont="1" applyBorder="1" applyAlignment="1">
      <alignment horizontal="center" vertical="center"/>
    </xf>
    <xf numFmtId="1" fontId="2" fillId="0" borderId="1" xfId="58" applyNumberFormat="1" applyFont="1" applyBorder="1" applyAlignment="1" applyProtection="1">
      <alignment horizontal="center" vertical="center" wrapText="1"/>
      <protection locked="0"/>
    </xf>
    <xf numFmtId="49" fontId="2" fillId="0" borderId="1" xfId="58" applyNumberFormat="1" applyFont="1" applyBorder="1" applyAlignment="1">
      <alignment horizontal="left" vertical="center"/>
    </xf>
    <xf numFmtId="49" fontId="1" fillId="0" borderId="1" xfId="58" applyNumberFormat="1" applyFont="1" applyBorder="1" applyAlignment="1">
      <alignment horizontal="left" indent="1"/>
    </xf>
    <xf numFmtId="181" fontId="14" fillId="0" borderId="1" xfId="16" applyNumberFormat="1" applyBorder="1" applyAlignment="1">
      <alignment horizontal="right" vertical="center"/>
    </xf>
    <xf numFmtId="0" fontId="14" fillId="0" borderId="1" xfId="16" applyBorder="1" applyAlignment="1">
      <alignment horizontal="left" vertical="center" indent="1"/>
    </xf>
    <xf numFmtId="0" fontId="14" fillId="0" borderId="5" xfId="16" applyBorder="1" applyAlignment="1">
      <alignment horizontal="left" vertical="center" indent="1"/>
    </xf>
    <xf numFmtId="0" fontId="10" fillId="0" borderId="1" xfId="58" applyFont="1" applyBorder="1"/>
    <xf numFmtId="181" fontId="48" fillId="3" borderId="1" xfId="16" applyNumberFormat="1" applyFont="1" applyFill="1" applyBorder="1" applyAlignment="1">
      <alignment horizontal="right" vertical="center"/>
    </xf>
    <xf numFmtId="0" fontId="1" fillId="0" borderId="1" xfId="58" applyFont="1" applyBorder="1"/>
    <xf numFmtId="0" fontId="31" fillId="3" borderId="1" xfId="0" applyFont="1" applyFill="1" applyBorder="1" applyAlignment="1">
      <alignment horizontal="center" vertical="center"/>
    </xf>
    <xf numFmtId="43" fontId="6" fillId="0" borderId="2" xfId="5" applyFont="1" applyBorder="1" applyAlignment="1">
      <alignment horizontal="center" vertical="center" wrapText="1"/>
    </xf>
    <xf numFmtId="43" fontId="6" fillId="0" borderId="4" xfId="5" applyFont="1" applyBorder="1" applyAlignment="1">
      <alignment horizontal="center" vertical="center" wrapText="1"/>
    </xf>
    <xf numFmtId="43" fontId="51" fillId="0" borderId="1" xfId="5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0" fontId="6" fillId="0" borderId="1" xfId="5" applyNumberFormat="1" applyFont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left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left" vertical="center" wrapText="1"/>
    </xf>
    <xf numFmtId="1" fontId="8" fillId="3" borderId="1" xfId="59" applyNumberFormat="1" applyFont="1" applyFill="1" applyBorder="1">
      <alignment vertical="center"/>
    </xf>
    <xf numFmtId="0" fontId="32" fillId="0" borderId="1" xfId="0" applyFont="1" applyBorder="1" applyAlignment="1">
      <alignment horizontal="center" vertical="center" wrapText="1"/>
    </xf>
    <xf numFmtId="0" fontId="14" fillId="2" borderId="1" xfId="57" applyFill="1" applyBorder="1" applyAlignment="1">
      <alignment horizontal="center"/>
    </xf>
    <xf numFmtId="0" fontId="21" fillId="2" borderId="1" xfId="0" applyFont="1" applyFill="1" applyBorder="1" applyAlignment="1">
      <alignment horizontal="right" vertical="center"/>
    </xf>
    <xf numFmtId="0" fontId="51" fillId="3" borderId="1" xfId="0" applyFont="1" applyFill="1" applyBorder="1" applyAlignment="1">
      <alignment horizontal="center" vertical="center"/>
    </xf>
    <xf numFmtId="181" fontId="51" fillId="0" borderId="1" xfId="0" applyNumberFormat="1" applyFont="1" applyBorder="1" applyAlignment="1">
      <alignment vertical="center"/>
    </xf>
    <xf numFmtId="0" fontId="52" fillId="3" borderId="1" xfId="0" applyFont="1" applyFill="1" applyBorder="1" applyAlignment="1">
      <alignment horizontal="left" vertical="center"/>
    </xf>
    <xf numFmtId="0" fontId="53" fillId="3" borderId="1" xfId="0" applyFont="1" applyFill="1" applyBorder="1" applyAlignment="1">
      <alignment horizontal="left" vertical="center"/>
    </xf>
    <xf numFmtId="181" fontId="48" fillId="0" borderId="1" xfId="0" applyNumberFormat="1" applyFont="1" applyBorder="1" applyAlignment="1">
      <alignment vertical="center"/>
    </xf>
    <xf numFmtId="0" fontId="53" fillId="3" borderId="1" xfId="0" applyFont="1" applyFill="1" applyBorder="1" applyAlignment="1">
      <alignment vertical="center"/>
    </xf>
    <xf numFmtId="0" fontId="52" fillId="3" borderId="1" xfId="0" applyFont="1" applyFill="1" applyBorder="1" applyAlignment="1">
      <alignment vertical="center"/>
    </xf>
    <xf numFmtId="43" fontId="54" fillId="0" borderId="2" xfId="5" applyNumberFormat="1" applyFont="1" applyBorder="1" applyAlignment="1">
      <alignment horizontal="center" vertical="center" wrapText="1"/>
    </xf>
    <xf numFmtId="43" fontId="54" fillId="0" borderId="4" xfId="5" applyNumberFormat="1" applyFont="1" applyBorder="1" applyAlignment="1">
      <alignment horizontal="center" vertical="center" wrapText="1"/>
    </xf>
    <xf numFmtId="43" fontId="31" fillId="0" borderId="1" xfId="5" applyNumberFormat="1" applyFont="1" applyBorder="1" applyAlignment="1">
      <alignment horizontal="center" vertical="center" wrapText="1"/>
    </xf>
    <xf numFmtId="43" fontId="6" fillId="0" borderId="1" xfId="5" applyNumberFormat="1" applyFont="1" applyBorder="1" applyAlignment="1">
      <alignment horizontal="left" vertical="center" wrapText="1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5" applyNumberFormat="1" applyFont="1" applyFill="1" applyBorder="1" applyAlignment="1">
      <alignment horizontal="center" vertical="center" wrapText="1"/>
    </xf>
    <xf numFmtId="181" fontId="22" fillId="0" borderId="1" xfId="47" applyNumberFormat="1" applyFont="1" applyBorder="1" applyAlignment="1">
      <alignment vertical="center"/>
    </xf>
    <xf numFmtId="180" fontId="1" fillId="0" borderId="1" xfId="51" applyNumberFormat="1" applyFont="1" applyBorder="1" applyAlignment="1">
      <alignment horizontal="left" vertical="center" indent="1"/>
    </xf>
    <xf numFmtId="180" fontId="1" fillId="0" borderId="1" xfId="51" applyNumberFormat="1" applyFont="1" applyBorder="1" applyAlignment="1">
      <alignment horizontal="right" vertical="center"/>
    </xf>
    <xf numFmtId="1" fontId="7" fillId="2" borderId="1" xfId="59" applyNumberFormat="1" applyFont="1" applyFill="1" applyBorder="1">
      <alignment vertical="center"/>
    </xf>
    <xf numFmtId="181" fontId="30" fillId="0" borderId="1" xfId="16" applyNumberFormat="1" applyFont="1" applyBorder="1" applyAlignment="1">
      <alignment horizontal="right" vertical="center"/>
    </xf>
    <xf numFmtId="49" fontId="4" fillId="0" borderId="0" xfId="58" applyNumberFormat="1" applyFont="1" applyAlignment="1">
      <alignment horizontal="center" vertical="center"/>
    </xf>
    <xf numFmtId="0" fontId="4" fillId="0" borderId="0" xfId="4" applyFont="1" applyAlignment="1">
      <alignment horizontal="center" vertical="top"/>
      <protection locked="0"/>
    </xf>
    <xf numFmtId="178" fontId="5" fillId="0" borderId="0" xfId="4" applyNumberFormat="1" applyFont="1" applyAlignment="1">
      <alignment horizontal="center" vertical="top"/>
      <protection locked="0"/>
    </xf>
    <xf numFmtId="0" fontId="49" fillId="2" borderId="0" xfId="0" applyFont="1" applyFill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5" fillId="0" borderId="0" xfId="51" applyFont="1" applyAlignment="1">
      <alignment horizontal="center" vertical="center"/>
    </xf>
    <xf numFmtId="0" fontId="0" fillId="0" borderId="0" xfId="0" applyAlignment="1">
      <alignment vertical="center"/>
    </xf>
    <xf numFmtId="49" fontId="7" fillId="0" borderId="1" xfId="5" applyNumberFormat="1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  <protection locked="0"/>
    </xf>
    <xf numFmtId="0" fontId="5" fillId="0" borderId="0" xfId="4" applyFont="1" applyAlignment="1">
      <alignment horizontal="center" vertical="center" wrapText="1"/>
      <protection locked="0"/>
    </xf>
    <xf numFmtId="0" fontId="5" fillId="0" borderId="0" xfId="4" applyFont="1" applyAlignment="1">
      <alignment horizontal="center" vertical="top"/>
      <protection locked="0"/>
    </xf>
    <xf numFmtId="0" fontId="5" fillId="0" borderId="0" xfId="4" applyFont="1" applyAlignment="1">
      <alignment horizontal="center" vertical="center"/>
      <protection locked="0"/>
    </xf>
    <xf numFmtId="0" fontId="2" fillId="0" borderId="2" xfId="4" applyFont="1" applyBorder="1" applyAlignment="1">
      <alignment horizontal="center" vertical="center"/>
      <protection locked="0"/>
    </xf>
    <xf numFmtId="0" fontId="2" fillId="0" borderId="3" xfId="4" applyFont="1" applyBorder="1" applyAlignment="1">
      <alignment horizontal="center" vertical="center"/>
      <protection locked="0"/>
    </xf>
  </cellXfs>
  <cellStyles count="77">
    <cellStyle name="_ET_STYLE_NoName_00_" xfId="8"/>
    <cellStyle name="_ET_STYLE_NoName_00__2016年人代会报告附表20160104" xfId="20"/>
    <cellStyle name="_ET_STYLE_NoName_00__国库1月5日调整表" xfId="22"/>
    <cellStyle name="20% - 着色 1" xfId="17"/>
    <cellStyle name="20% - 着色 2" xfId="18"/>
    <cellStyle name="20% - 着色 3" xfId="19"/>
    <cellStyle name="20% - 着色 4" xfId="23"/>
    <cellStyle name="20% - 着色 5" xfId="10"/>
    <cellStyle name="20% - 着色 6" xfId="25"/>
    <cellStyle name="40% - 着色 1" xfId="26"/>
    <cellStyle name="40% - 着色 2" xfId="27"/>
    <cellStyle name="40% - 着色 3" xfId="7"/>
    <cellStyle name="40% - 着色 4" xfId="11"/>
    <cellStyle name="40% - 着色 5" xfId="12"/>
    <cellStyle name="40% - 着色 6" xfId="28"/>
    <cellStyle name="60% - 着色 1" xfId="15"/>
    <cellStyle name="60% - 着色 2" xfId="3"/>
    <cellStyle name="60% - 着色 3" xfId="30"/>
    <cellStyle name="60% - 着色 4" xfId="32"/>
    <cellStyle name="60% - 着色 5" xfId="34"/>
    <cellStyle name="60% - 着色 6" xfId="35"/>
    <cellStyle name="no dec" xfId="36"/>
    <cellStyle name="Normal_APR" xfId="37"/>
    <cellStyle name="百分比 2" xfId="38"/>
    <cellStyle name="表标题" xfId="39"/>
    <cellStyle name="差_发老吕2016基本支出测算11.28" xfId="21"/>
    <cellStyle name="差_全国各省民生政策标准10.7(lp稿)(1)" xfId="40"/>
    <cellStyle name="常规" xfId="0" builtinId="0"/>
    <cellStyle name="常规 10" xfId="41"/>
    <cellStyle name="常规 11" xfId="42"/>
    <cellStyle name="常规 12" xfId="43"/>
    <cellStyle name="常规 13" xfId="44"/>
    <cellStyle name="常规 14" xfId="45"/>
    <cellStyle name="常规 19" xfId="46"/>
    <cellStyle name="常规 2" xfId="47"/>
    <cellStyle name="常规 2 2" xfId="48"/>
    <cellStyle name="常规 20" xfId="49"/>
    <cellStyle name="常规 21" xfId="50"/>
    <cellStyle name="常规 3" xfId="51"/>
    <cellStyle name="常规 39" xfId="2"/>
    <cellStyle name="常规 4" xfId="52"/>
    <cellStyle name="常规 40" xfId="53"/>
    <cellStyle name="常规 41" xfId="54"/>
    <cellStyle name="常规 43" xfId="14"/>
    <cellStyle name="常规 44" xfId="1"/>
    <cellStyle name="常规 45" xfId="29"/>
    <cellStyle name="常规 46" xfId="31"/>
    <cellStyle name="常规 47" xfId="33"/>
    <cellStyle name="常规 5" xfId="55"/>
    <cellStyle name="常规 6" xfId="6"/>
    <cellStyle name="常规 8" xfId="56"/>
    <cellStyle name="常规_2009年预算" xfId="57"/>
    <cellStyle name="常规_2013.1.人代会报告附表" xfId="58"/>
    <cellStyle name="常规_二00七年人代会材料（人代会用表）5006" xfId="16"/>
    <cellStyle name="常规_附表1-17" xfId="59"/>
    <cellStyle name="常规_附表1-17_1" xfId="60"/>
    <cellStyle name="常规_附表1-18" xfId="61"/>
    <cellStyle name="常规_附表1-18_1" xfId="62"/>
    <cellStyle name="常规_功能分类1212zhangl" xfId="4"/>
    <cellStyle name="常规_人代会报告附表（定）曹铂0103" xfId="63"/>
    <cellStyle name="常规_县级财政预算表格" xfId="76"/>
    <cellStyle name="普通_97-917" xfId="64"/>
    <cellStyle name="千分位[0]_BT (2)" xfId="66"/>
    <cellStyle name="千分位_97-917" xfId="67"/>
    <cellStyle name="千位[0]_1" xfId="68"/>
    <cellStyle name="千位_1" xfId="69"/>
    <cellStyle name="千位分隔" xfId="5" builtinId="3"/>
    <cellStyle name="数字" xfId="70"/>
    <cellStyle name="未定义" xfId="71"/>
    <cellStyle name="小数" xfId="72"/>
    <cellStyle name="样式 1" xfId="73"/>
    <cellStyle name="着色 1" xfId="9"/>
    <cellStyle name="着色 2" xfId="24"/>
    <cellStyle name="着色 3" xfId="74"/>
    <cellStyle name="着色 4" xfId="65"/>
    <cellStyle name="着色 5" xfId="13"/>
    <cellStyle name="着色 6" xfId="7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35"/>
  <sheetViews>
    <sheetView tabSelected="1" workbookViewId="0">
      <selection activeCell="I19" sqref="I19"/>
    </sheetView>
  </sheetViews>
  <sheetFormatPr defaultColWidth="35.75" defaultRowHeight="15.75"/>
  <cols>
    <col min="1" max="1" width="15.125" style="175" customWidth="1"/>
    <col min="2" max="3" width="33.5" style="175" customWidth="1"/>
    <col min="4" max="4" width="8" style="175" customWidth="1"/>
    <col min="5" max="5" width="8.5" style="175" hidden="1" customWidth="1"/>
    <col min="6" max="6" width="7.875" style="175" hidden="1" customWidth="1"/>
    <col min="7" max="254" width="7.875" style="175" customWidth="1"/>
    <col min="255" max="16384" width="35.75" style="175"/>
  </cols>
  <sheetData>
    <row r="1" spans="1:5" ht="18" customHeight="1">
      <c r="A1" s="6" t="s">
        <v>0</v>
      </c>
      <c r="B1" s="6"/>
      <c r="C1" s="176"/>
    </row>
    <row r="2" spans="1:5" ht="39.950000000000003" customHeight="1">
      <c r="B2" s="223" t="s">
        <v>1</v>
      </c>
      <c r="C2" s="223"/>
    </row>
    <row r="3" spans="1:5" ht="18.75" customHeight="1">
      <c r="B3" s="177"/>
      <c r="C3" s="178" t="s">
        <v>2</v>
      </c>
    </row>
    <row r="4" spans="1:5" s="170" customFormat="1" ht="24.95" customHeight="1">
      <c r="A4" s="179" t="s">
        <v>3</v>
      </c>
      <c r="B4" s="180" t="s">
        <v>4</v>
      </c>
      <c r="C4" s="181" t="s">
        <v>5</v>
      </c>
    </row>
    <row r="5" spans="1:5" s="170" customFormat="1" ht="24.95" customHeight="1">
      <c r="A5" s="179"/>
      <c r="B5" s="123" t="s">
        <v>1091</v>
      </c>
      <c r="C5" s="137">
        <f>C6+C22</f>
        <v>93600</v>
      </c>
    </row>
    <row r="6" spans="1:5" s="171" customFormat="1" ht="24.95" customHeight="1">
      <c r="A6" s="182" t="s">
        <v>6</v>
      </c>
      <c r="B6" s="138" t="s">
        <v>7</v>
      </c>
      <c r="C6" s="203">
        <f>SUM(C7:C21)</f>
        <v>74900</v>
      </c>
    </row>
    <row r="7" spans="1:5" s="172" customFormat="1" ht="24.95" customHeight="1">
      <c r="A7" s="183" t="s">
        <v>8</v>
      </c>
      <c r="B7" s="138" t="s">
        <v>9</v>
      </c>
      <c r="C7" s="188">
        <v>26200</v>
      </c>
      <c r="E7" s="185"/>
    </row>
    <row r="8" spans="1:5" s="170" customFormat="1" ht="24.95" customHeight="1">
      <c r="A8" s="183" t="s">
        <v>10</v>
      </c>
      <c r="B8" s="138" t="s">
        <v>11</v>
      </c>
      <c r="C8" s="188">
        <v>3400</v>
      </c>
      <c r="E8" s="185"/>
    </row>
    <row r="9" spans="1:5" s="173" customFormat="1" ht="24.95" customHeight="1">
      <c r="A9" s="183" t="s">
        <v>12</v>
      </c>
      <c r="B9" s="138" t="s">
        <v>13</v>
      </c>
      <c r="C9" s="189"/>
      <c r="E9" s="186"/>
    </row>
    <row r="10" spans="1:5" s="173" customFormat="1" ht="24.95" customHeight="1">
      <c r="A10" s="183" t="s">
        <v>14</v>
      </c>
      <c r="B10" s="138" t="s">
        <v>15</v>
      </c>
      <c r="C10" s="189">
        <v>620</v>
      </c>
      <c r="E10" s="186"/>
    </row>
    <row r="11" spans="1:5" s="174" customFormat="1" ht="24.95" customHeight="1">
      <c r="A11" s="183" t="s">
        <v>16</v>
      </c>
      <c r="B11" s="138" t="s">
        <v>17</v>
      </c>
      <c r="C11" s="188">
        <v>80</v>
      </c>
      <c r="E11" s="186"/>
    </row>
    <row r="12" spans="1:5" ht="24.95" customHeight="1">
      <c r="A12" s="183" t="s">
        <v>18</v>
      </c>
      <c r="B12" s="138" t="s">
        <v>19</v>
      </c>
      <c r="C12" s="188">
        <v>2880</v>
      </c>
      <c r="E12" s="186"/>
    </row>
    <row r="13" spans="1:5" ht="24.95" customHeight="1">
      <c r="A13" s="183" t="s">
        <v>20</v>
      </c>
      <c r="B13" s="138" t="s">
        <v>21</v>
      </c>
      <c r="C13" s="188">
        <v>2200</v>
      </c>
      <c r="E13" s="186"/>
    </row>
    <row r="14" spans="1:5" ht="24.95" customHeight="1">
      <c r="A14" s="183" t="s">
        <v>22</v>
      </c>
      <c r="B14" s="138" t="s">
        <v>23</v>
      </c>
      <c r="C14" s="188">
        <v>2200</v>
      </c>
      <c r="E14" s="186"/>
    </row>
    <row r="15" spans="1:5" ht="24.95" customHeight="1">
      <c r="A15" s="183" t="s">
        <v>24</v>
      </c>
      <c r="B15" s="138" t="s">
        <v>25</v>
      </c>
      <c r="C15" s="188">
        <v>5580</v>
      </c>
      <c r="E15" s="186"/>
    </row>
    <row r="16" spans="1:5" ht="24.95" customHeight="1">
      <c r="A16" s="183" t="s">
        <v>26</v>
      </c>
      <c r="B16" s="138" t="s">
        <v>27</v>
      </c>
      <c r="C16" s="188">
        <v>10200</v>
      </c>
      <c r="E16" s="186"/>
    </row>
    <row r="17" spans="1:5" ht="24.95" customHeight="1">
      <c r="A17" s="183" t="s">
        <v>28</v>
      </c>
      <c r="B17" s="138" t="s">
        <v>29</v>
      </c>
      <c r="C17" s="188">
        <v>5200</v>
      </c>
      <c r="E17" s="186"/>
    </row>
    <row r="18" spans="1:5" ht="24.95" customHeight="1">
      <c r="A18" s="183" t="s">
        <v>30</v>
      </c>
      <c r="B18" s="138" t="s">
        <v>31</v>
      </c>
      <c r="C18" s="188">
        <v>2000</v>
      </c>
      <c r="E18" s="186"/>
    </row>
    <row r="19" spans="1:5" ht="24.95" customHeight="1">
      <c r="A19" s="183" t="s">
        <v>32</v>
      </c>
      <c r="B19" s="138" t="s">
        <v>33</v>
      </c>
      <c r="C19" s="188">
        <v>14200</v>
      </c>
      <c r="E19" s="186"/>
    </row>
    <row r="20" spans="1:5" ht="24.95" customHeight="1">
      <c r="A20" s="183" t="s">
        <v>34</v>
      </c>
      <c r="B20" s="138" t="s">
        <v>35</v>
      </c>
      <c r="C20" s="188">
        <v>140</v>
      </c>
    </row>
    <row r="21" spans="1:5" ht="24.95" customHeight="1">
      <c r="A21" s="183" t="s">
        <v>36</v>
      </c>
      <c r="B21" s="138" t="s">
        <v>37</v>
      </c>
      <c r="C21" s="184"/>
    </row>
    <row r="22" spans="1:5" ht="24.95" customHeight="1">
      <c r="A22" s="182" t="s">
        <v>38</v>
      </c>
      <c r="B22" s="138" t="s">
        <v>39</v>
      </c>
      <c r="C22" s="137">
        <f>SUM(C23:C29)</f>
        <v>18700</v>
      </c>
    </row>
    <row r="23" spans="1:5" ht="24.95" customHeight="1">
      <c r="A23" s="183" t="s">
        <v>40</v>
      </c>
      <c r="B23" s="138" t="s">
        <v>41</v>
      </c>
      <c r="C23" s="184">
        <v>5000</v>
      </c>
    </row>
    <row r="24" spans="1:5" ht="24.95" customHeight="1">
      <c r="A24" s="183" t="s">
        <v>42</v>
      </c>
      <c r="B24" s="138" t="s">
        <v>43</v>
      </c>
      <c r="C24" s="184">
        <v>2700</v>
      </c>
    </row>
    <row r="25" spans="1:5" ht="24.95" customHeight="1">
      <c r="A25" s="183" t="s">
        <v>44</v>
      </c>
      <c r="B25" s="138" t="s">
        <v>45</v>
      </c>
      <c r="C25" s="184">
        <v>1800</v>
      </c>
    </row>
    <row r="26" spans="1:5" ht="24.95" customHeight="1">
      <c r="A26" s="183" t="s">
        <v>46</v>
      </c>
      <c r="B26" s="138" t="s">
        <v>47</v>
      </c>
      <c r="C26" s="184">
        <v>8200</v>
      </c>
    </row>
    <row r="27" spans="1:5" ht="24.95" customHeight="1">
      <c r="A27" s="183" t="s">
        <v>48</v>
      </c>
      <c r="B27" s="138" t="s">
        <v>49</v>
      </c>
      <c r="C27" s="184"/>
    </row>
    <row r="28" spans="1:5" ht="24.95" customHeight="1">
      <c r="A28" s="183" t="s">
        <v>50</v>
      </c>
      <c r="B28" s="138" t="s">
        <v>51</v>
      </c>
      <c r="C28" s="184">
        <v>1000</v>
      </c>
    </row>
    <row r="29" spans="1:5" ht="24.95" customHeight="1">
      <c r="A29" s="183" t="s">
        <v>52</v>
      </c>
      <c r="B29" s="138" t="s">
        <v>53</v>
      </c>
      <c r="C29" s="138"/>
    </row>
    <row r="30" spans="1:5" ht="24.95" customHeight="1">
      <c r="A30" s="187"/>
      <c r="B30" s="138" t="s">
        <v>1092</v>
      </c>
      <c r="C30" s="137">
        <v>214691</v>
      </c>
    </row>
    <row r="31" spans="1:5" ht="24.95" customHeight="1">
      <c r="A31" s="183"/>
      <c r="B31" s="138" t="s">
        <v>1093</v>
      </c>
      <c r="C31" s="222">
        <v>2500</v>
      </c>
    </row>
    <row r="32" spans="1:5" ht="24.95" customHeight="1">
      <c r="A32" s="183"/>
      <c r="B32" s="138" t="s">
        <v>1094</v>
      </c>
      <c r="C32" s="222">
        <v>19701</v>
      </c>
    </row>
    <row r="33" spans="1:3" ht="24.95" customHeight="1">
      <c r="A33" s="183"/>
      <c r="B33" s="138" t="s">
        <v>1095</v>
      </c>
      <c r="C33" s="222">
        <v>10000</v>
      </c>
    </row>
    <row r="34" spans="1:3" ht="24.95" customHeight="1">
      <c r="A34" s="183"/>
      <c r="B34" s="138" t="s">
        <v>1096</v>
      </c>
      <c r="C34" s="222">
        <v>31576</v>
      </c>
    </row>
    <row r="35" spans="1:3" ht="24.95" customHeight="1">
      <c r="A35" s="183"/>
      <c r="B35" s="123" t="s">
        <v>1097</v>
      </c>
      <c r="C35" s="222">
        <f>C5+C30+C31+C32+C33+C34</f>
        <v>372068</v>
      </c>
    </row>
  </sheetData>
  <mergeCells count="1">
    <mergeCell ref="B2:C2"/>
  </mergeCells>
  <phoneticPr fontId="47" type="noConversion"/>
  <printOptions horizontalCentered="1"/>
  <pageMargins left="0.98402777777777795" right="0.74791666666666701" top="1.18055555555556" bottom="0.98402777777777795" header="0.51041666666666696" footer="0.51041666666666696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10" workbookViewId="0">
      <selection activeCell="B20" sqref="B20"/>
    </sheetView>
  </sheetViews>
  <sheetFormatPr defaultColWidth="7" defaultRowHeight="15"/>
  <cols>
    <col min="1" max="2" width="37" style="3" customWidth="1"/>
    <col min="3" max="3" width="10.375" style="1" hidden="1" customWidth="1"/>
    <col min="4" max="4" width="9.625" style="5" hidden="1" customWidth="1"/>
    <col min="5" max="5" width="8.125" style="5" hidden="1" customWidth="1"/>
    <col min="6" max="6" width="9.625" style="53" hidden="1" customWidth="1"/>
    <col min="7" max="7" width="17.5" style="53" hidden="1" customWidth="1"/>
    <col min="8" max="8" width="12.5" style="54" hidden="1" customWidth="1"/>
    <col min="9" max="9" width="7" style="55" hidden="1" customWidth="1"/>
    <col min="10" max="11" width="7" style="5" hidden="1" customWidth="1"/>
    <col min="12" max="12" width="13.875" style="5" hidden="1" customWidth="1"/>
    <col min="13" max="13" width="7.875" style="5" hidden="1" customWidth="1"/>
    <col min="14" max="14" width="9.5" style="5" hidden="1" customWidth="1"/>
    <col min="15" max="15" width="6.875" style="5" hidden="1" customWidth="1"/>
    <col min="16" max="16" width="9" style="5" hidden="1" customWidth="1"/>
    <col min="17" max="17" width="5.875" style="5" hidden="1" customWidth="1"/>
    <col min="18" max="18" width="5.25" style="5" hidden="1" customWidth="1"/>
    <col min="19" max="19" width="6.5" style="5" hidden="1" customWidth="1"/>
    <col min="20" max="21" width="7" style="5" hidden="1" customWidth="1"/>
    <col min="22" max="22" width="10.625" style="5" hidden="1" customWidth="1"/>
    <col min="23" max="23" width="10.5" style="5" hidden="1" customWidth="1"/>
    <col min="24" max="24" width="7" style="5" hidden="1" customWidth="1"/>
    <col min="25" max="16384" width="7" style="5"/>
  </cols>
  <sheetData>
    <row r="1" spans="1:24" ht="21.75" customHeight="1">
      <c r="A1" s="6" t="s">
        <v>270</v>
      </c>
      <c r="B1" s="6"/>
    </row>
    <row r="2" spans="1:24" ht="51.75" customHeight="1">
      <c r="A2" s="232" t="s">
        <v>271</v>
      </c>
      <c r="B2" s="235"/>
      <c r="F2" s="5"/>
      <c r="G2" s="5"/>
      <c r="H2" s="5"/>
    </row>
    <row r="3" spans="1:24">
      <c r="B3" s="46" t="s">
        <v>162</v>
      </c>
      <c r="D3" s="5">
        <v>12.11</v>
      </c>
      <c r="F3" s="5">
        <v>12.22</v>
      </c>
      <c r="G3" s="5"/>
      <c r="H3" s="5"/>
      <c r="L3" s="5">
        <v>1.2</v>
      </c>
    </row>
    <row r="4" spans="1:24" s="52" customFormat="1" ht="39.75" customHeight="1">
      <c r="A4" s="56" t="s">
        <v>163</v>
      </c>
      <c r="B4" s="56" t="s">
        <v>127</v>
      </c>
      <c r="C4" s="57"/>
      <c r="F4" s="58" t="s">
        <v>166</v>
      </c>
      <c r="G4" s="58" t="s">
        <v>167</v>
      </c>
      <c r="H4" s="58" t="s">
        <v>168</v>
      </c>
      <c r="I4" s="66"/>
      <c r="L4" s="58" t="s">
        <v>166</v>
      </c>
      <c r="M4" s="67" t="s">
        <v>167</v>
      </c>
      <c r="N4" s="58" t="s">
        <v>168</v>
      </c>
    </row>
    <row r="5" spans="1:24" ht="39.75" customHeight="1">
      <c r="A5" s="115" t="s">
        <v>169</v>
      </c>
      <c r="B5" s="116">
        <v>9753</v>
      </c>
      <c r="C5" s="61">
        <v>105429</v>
      </c>
      <c r="D5" s="62">
        <v>595734.14</v>
      </c>
      <c r="E5" s="5">
        <f>104401+13602</f>
        <v>118003</v>
      </c>
      <c r="F5" s="53" t="s">
        <v>63</v>
      </c>
      <c r="G5" s="53" t="s">
        <v>170</v>
      </c>
      <c r="H5" s="54">
        <v>596221.15</v>
      </c>
      <c r="I5" s="55" t="e">
        <f>F5-A5</f>
        <v>#VALUE!</v>
      </c>
      <c r="J5" s="64" t="e">
        <f>H5-#REF!</f>
        <v>#REF!</v>
      </c>
      <c r="K5" s="64">
        <v>75943</v>
      </c>
      <c r="L5" s="53" t="s">
        <v>63</v>
      </c>
      <c r="M5" s="53" t="s">
        <v>170</v>
      </c>
      <c r="N5" s="54">
        <v>643048.94999999995</v>
      </c>
      <c r="O5" s="55" t="e">
        <f>L5-A5</f>
        <v>#VALUE!</v>
      </c>
      <c r="P5" s="64" t="e">
        <f>N5-#REF!</f>
        <v>#REF!</v>
      </c>
      <c r="R5" s="5">
        <v>717759</v>
      </c>
      <c r="T5" s="69" t="s">
        <v>63</v>
      </c>
      <c r="U5" s="69" t="s">
        <v>170</v>
      </c>
      <c r="V5" s="70">
        <v>659380.53</v>
      </c>
      <c r="W5" s="5" t="e">
        <f>#REF!-V5</f>
        <v>#REF!</v>
      </c>
      <c r="X5" s="5" t="e">
        <f>T5-A5</f>
        <v>#VALUE!</v>
      </c>
    </row>
    <row r="6" spans="1:24" ht="39.75" customHeight="1">
      <c r="A6" s="115" t="s">
        <v>272</v>
      </c>
      <c r="B6" s="116">
        <v>456</v>
      </c>
      <c r="C6" s="61"/>
      <c r="D6" s="62"/>
      <c r="J6" s="64"/>
      <c r="K6" s="64"/>
      <c r="L6" s="53"/>
      <c r="M6" s="53"/>
      <c r="N6" s="54"/>
      <c r="O6" s="55"/>
      <c r="P6" s="64"/>
      <c r="T6" s="69"/>
      <c r="U6" s="69"/>
      <c r="V6" s="70"/>
    </row>
    <row r="7" spans="1:24" ht="39.75" customHeight="1">
      <c r="A7" s="115" t="s">
        <v>177</v>
      </c>
      <c r="B7" s="116">
        <v>193</v>
      </c>
      <c r="C7" s="61"/>
      <c r="D7" s="62"/>
      <c r="J7" s="64"/>
      <c r="K7" s="64"/>
      <c r="L7" s="53"/>
      <c r="M7" s="53"/>
      <c r="N7" s="54"/>
      <c r="O7" s="55"/>
      <c r="P7" s="64"/>
      <c r="T7" s="69"/>
      <c r="U7" s="69"/>
      <c r="V7" s="70"/>
    </row>
    <row r="8" spans="1:24" ht="39.75" customHeight="1">
      <c r="A8" s="115" t="s">
        <v>180</v>
      </c>
      <c r="B8" s="116">
        <v>143</v>
      </c>
      <c r="C8" s="61"/>
      <c r="D8" s="62"/>
      <c r="J8" s="64"/>
      <c r="K8" s="64"/>
      <c r="L8" s="53"/>
      <c r="M8" s="53"/>
      <c r="N8" s="54"/>
      <c r="O8" s="55"/>
      <c r="P8" s="64"/>
      <c r="T8" s="69"/>
      <c r="U8" s="69"/>
      <c r="V8" s="70"/>
    </row>
    <row r="9" spans="1:24" ht="39.75" customHeight="1">
      <c r="A9" s="117" t="s">
        <v>183</v>
      </c>
      <c r="B9" s="116">
        <v>37</v>
      </c>
      <c r="C9" s="61"/>
      <c r="D9" s="62"/>
      <c r="J9" s="64"/>
      <c r="K9" s="64"/>
      <c r="L9" s="53"/>
      <c r="M9" s="53"/>
      <c r="N9" s="54"/>
      <c r="O9" s="55"/>
      <c r="P9" s="64"/>
      <c r="T9" s="69"/>
      <c r="U9" s="69"/>
      <c r="V9" s="70"/>
    </row>
    <row r="10" spans="1:24" ht="39.75" customHeight="1">
      <c r="A10" s="115" t="s">
        <v>171</v>
      </c>
      <c r="B10" s="116">
        <v>1186</v>
      </c>
      <c r="C10" s="61"/>
      <c r="D10" s="62"/>
      <c r="J10" s="64"/>
      <c r="K10" s="64"/>
      <c r="L10" s="53"/>
      <c r="M10" s="53"/>
      <c r="N10" s="54"/>
      <c r="O10" s="55"/>
      <c r="P10" s="64"/>
      <c r="T10" s="69"/>
      <c r="U10" s="69"/>
      <c r="V10" s="70"/>
    </row>
    <row r="11" spans="1:24" ht="39.75" customHeight="1">
      <c r="A11" s="115" t="s">
        <v>273</v>
      </c>
      <c r="B11" s="116">
        <v>4691</v>
      </c>
      <c r="C11" s="61"/>
      <c r="D11" s="62"/>
      <c r="J11" s="64"/>
      <c r="K11" s="64"/>
      <c r="L11" s="53"/>
      <c r="M11" s="53"/>
      <c r="N11" s="54"/>
      <c r="O11" s="55"/>
      <c r="P11" s="64"/>
      <c r="T11" s="69"/>
      <c r="U11" s="69"/>
      <c r="V11" s="70"/>
    </row>
    <row r="12" spans="1:24" ht="39.75" customHeight="1">
      <c r="A12" s="115" t="s">
        <v>173</v>
      </c>
      <c r="B12" s="116">
        <v>5104</v>
      </c>
      <c r="C12" s="61"/>
      <c r="D12" s="62"/>
      <c r="J12" s="64"/>
      <c r="K12" s="64"/>
      <c r="L12" s="53"/>
      <c r="M12" s="53"/>
      <c r="N12" s="54"/>
      <c r="O12" s="55"/>
      <c r="P12" s="64"/>
      <c r="T12" s="69"/>
      <c r="U12" s="69"/>
      <c r="V12" s="70"/>
    </row>
    <row r="13" spans="1:24" ht="39.75" customHeight="1">
      <c r="A13" s="115" t="s">
        <v>176</v>
      </c>
      <c r="B13" s="116">
        <v>98</v>
      </c>
      <c r="C13" s="61"/>
      <c r="D13" s="62"/>
      <c r="J13" s="64"/>
      <c r="K13" s="64"/>
      <c r="L13" s="53"/>
      <c r="M13" s="53"/>
      <c r="N13" s="54"/>
      <c r="O13" s="55"/>
      <c r="P13" s="64"/>
      <c r="T13" s="69"/>
      <c r="U13" s="69"/>
      <c r="V13" s="70"/>
    </row>
    <row r="14" spans="1:24" ht="39.75" customHeight="1">
      <c r="A14" s="115" t="s">
        <v>181</v>
      </c>
      <c r="B14" s="118">
        <v>75</v>
      </c>
      <c r="C14" s="61"/>
      <c r="D14" s="62"/>
      <c r="J14" s="64"/>
      <c r="K14" s="64"/>
      <c r="L14" s="53"/>
      <c r="M14" s="53"/>
      <c r="N14" s="54"/>
      <c r="O14" s="55"/>
      <c r="P14" s="64"/>
      <c r="T14" s="69"/>
      <c r="U14" s="69"/>
      <c r="V14" s="70"/>
    </row>
    <row r="15" spans="1:24" ht="39.75" customHeight="1">
      <c r="A15" s="115" t="s">
        <v>182</v>
      </c>
      <c r="B15" s="115">
        <v>230</v>
      </c>
      <c r="C15" s="61"/>
      <c r="D15" s="62"/>
      <c r="J15" s="64"/>
      <c r="K15" s="64"/>
      <c r="L15" s="53"/>
      <c r="M15" s="53"/>
      <c r="N15" s="54"/>
      <c r="O15" s="55"/>
      <c r="P15" s="64"/>
      <c r="T15" s="69"/>
      <c r="U15" s="69"/>
      <c r="V15" s="70"/>
    </row>
    <row r="16" spans="1:24" ht="39.75" customHeight="1">
      <c r="A16" s="115" t="s">
        <v>184</v>
      </c>
      <c r="B16" s="115">
        <v>89</v>
      </c>
      <c r="C16" s="61"/>
      <c r="D16" s="62"/>
      <c r="J16" s="64"/>
      <c r="K16" s="64"/>
      <c r="L16" s="53"/>
      <c r="M16" s="53"/>
      <c r="N16" s="54"/>
      <c r="O16" s="55"/>
      <c r="P16" s="64"/>
      <c r="T16" s="69"/>
      <c r="U16" s="69"/>
      <c r="V16" s="70"/>
    </row>
    <row r="17" spans="1:24" ht="39.75" customHeight="1">
      <c r="A17" s="115" t="s">
        <v>274</v>
      </c>
      <c r="B17" s="115">
        <v>304</v>
      </c>
      <c r="C17" s="61"/>
      <c r="D17" s="62"/>
      <c r="J17" s="64"/>
      <c r="K17" s="64"/>
      <c r="L17" s="53"/>
      <c r="M17" s="53"/>
      <c r="N17" s="54"/>
      <c r="O17" s="55"/>
      <c r="P17" s="64"/>
      <c r="T17" s="69"/>
      <c r="U17" s="69"/>
      <c r="V17" s="70"/>
    </row>
    <row r="18" spans="1:24" ht="39.75" customHeight="1">
      <c r="A18" s="119" t="s">
        <v>178</v>
      </c>
      <c r="B18" s="115">
        <v>145</v>
      </c>
      <c r="C18" s="61"/>
      <c r="D18" s="62"/>
      <c r="J18" s="64"/>
      <c r="K18" s="64"/>
      <c r="L18" s="53"/>
      <c r="M18" s="53"/>
      <c r="N18" s="54"/>
      <c r="O18" s="55"/>
      <c r="P18" s="64"/>
      <c r="T18" s="69"/>
      <c r="U18" s="69"/>
      <c r="V18" s="70"/>
    </row>
    <row r="19" spans="1:24" ht="39.75" customHeight="1">
      <c r="A19" s="115" t="s">
        <v>275</v>
      </c>
      <c r="B19" s="115">
        <v>444</v>
      </c>
      <c r="C19" s="61"/>
      <c r="D19" s="62"/>
      <c r="J19" s="64"/>
      <c r="K19" s="64"/>
      <c r="L19" s="53"/>
      <c r="M19" s="53"/>
      <c r="N19" s="54"/>
      <c r="O19" s="55"/>
      <c r="P19" s="64"/>
      <c r="T19" s="69"/>
      <c r="U19" s="69"/>
      <c r="V19" s="70"/>
    </row>
    <row r="20" spans="1:24" ht="39.75" customHeight="1">
      <c r="A20" s="8" t="s">
        <v>186</v>
      </c>
      <c r="B20" s="9">
        <f>SUM(B5:B19)</f>
        <v>22948</v>
      </c>
      <c r="F20" s="65" t="str">
        <f>""</f>
        <v/>
      </c>
      <c r="G20" s="65" t="str">
        <f>""</f>
        <v/>
      </c>
      <c r="H20" s="65" t="str">
        <f>""</f>
        <v/>
      </c>
      <c r="L20" s="65" t="str">
        <f>""</f>
        <v/>
      </c>
      <c r="M20" s="68" t="str">
        <f>""</f>
        <v/>
      </c>
      <c r="N20" s="65" t="str">
        <f>""</f>
        <v/>
      </c>
      <c r="V20" s="71" t="e">
        <f>V21+#REF!+#REF!+#REF!+#REF!+#REF!+#REF!+#REF!+#REF!+#REF!+#REF!+#REF!+#REF!+#REF!+#REF!+#REF!+#REF!+#REF!+#REF!+#REF!+#REF!</f>
        <v>#REF!</v>
      </c>
      <c r="W20" s="71" t="e">
        <f>W21+#REF!+#REF!+#REF!+#REF!+#REF!+#REF!+#REF!+#REF!+#REF!+#REF!+#REF!+#REF!+#REF!+#REF!+#REF!+#REF!+#REF!+#REF!+#REF!+#REF!</f>
        <v>#REF!</v>
      </c>
    </row>
    <row r="21" spans="1:24" ht="30.75" customHeight="1">
      <c r="A21" s="120"/>
      <c r="P21" s="64"/>
      <c r="T21" s="69" t="s">
        <v>110</v>
      </c>
      <c r="U21" s="69" t="s">
        <v>120</v>
      </c>
      <c r="V21" s="70">
        <v>19998</v>
      </c>
      <c r="W21" s="5" t="e">
        <f>#REF!-V21</f>
        <v>#REF!</v>
      </c>
      <c r="X21" s="5">
        <f>T21-A21</f>
        <v>232</v>
      </c>
    </row>
    <row r="22" spans="1:24" ht="19.5" customHeight="1">
      <c r="P22" s="64"/>
      <c r="T22" s="69" t="s">
        <v>121</v>
      </c>
      <c r="U22" s="69" t="s">
        <v>122</v>
      </c>
      <c r="V22" s="70">
        <v>19998</v>
      </c>
      <c r="W22" s="5" t="e">
        <f>#REF!-V22</f>
        <v>#REF!</v>
      </c>
      <c r="X22" s="5">
        <f>T22-A22</f>
        <v>23203</v>
      </c>
    </row>
    <row r="23" spans="1:24" ht="19.5" customHeight="1">
      <c r="P23" s="64"/>
      <c r="T23" s="69" t="s">
        <v>123</v>
      </c>
      <c r="U23" s="69" t="s">
        <v>124</v>
      </c>
      <c r="V23" s="70">
        <v>19998</v>
      </c>
      <c r="W23" s="5" t="e">
        <f>#REF!-V23</f>
        <v>#REF!</v>
      </c>
      <c r="X23" s="5">
        <f>T23-A23</f>
        <v>2320301</v>
      </c>
    </row>
    <row r="24" spans="1:24" ht="19.5" customHeight="1">
      <c r="P24" s="64"/>
    </row>
    <row r="25" spans="1:24" ht="19.5" customHeight="1">
      <c r="A25" s="5"/>
      <c r="B25" s="5"/>
      <c r="C25" s="5"/>
      <c r="F25" s="5"/>
      <c r="G25" s="5"/>
      <c r="H25" s="5"/>
      <c r="I25" s="5"/>
      <c r="P25" s="64"/>
    </row>
    <row r="26" spans="1:24" ht="19.5" customHeight="1">
      <c r="A26" s="5"/>
      <c r="B26" s="5"/>
      <c r="C26" s="5"/>
      <c r="F26" s="5"/>
      <c r="G26" s="5"/>
      <c r="H26" s="5"/>
      <c r="I26" s="5"/>
      <c r="P26" s="64"/>
    </row>
    <row r="27" spans="1:24" ht="19.5" customHeight="1">
      <c r="A27" s="5"/>
      <c r="B27" s="5"/>
      <c r="C27" s="5"/>
      <c r="F27" s="5"/>
      <c r="G27" s="5"/>
      <c r="H27" s="5"/>
      <c r="I27" s="5"/>
      <c r="P27" s="64"/>
    </row>
    <row r="28" spans="1:24" ht="19.5" customHeight="1">
      <c r="A28" s="5"/>
      <c r="B28" s="5"/>
      <c r="C28" s="5"/>
      <c r="F28" s="5"/>
      <c r="G28" s="5"/>
      <c r="H28" s="5"/>
      <c r="I28" s="5"/>
      <c r="P28" s="64"/>
    </row>
    <row r="29" spans="1:24" ht="19.5" customHeight="1">
      <c r="A29" s="5"/>
      <c r="B29" s="5"/>
      <c r="C29" s="5"/>
      <c r="F29" s="5"/>
      <c r="G29" s="5"/>
      <c r="H29" s="5"/>
      <c r="I29" s="5"/>
      <c r="P29" s="64"/>
    </row>
    <row r="30" spans="1:24" ht="19.5" customHeight="1">
      <c r="A30" s="5"/>
      <c r="B30" s="5"/>
      <c r="C30" s="5"/>
      <c r="F30" s="5"/>
      <c r="G30" s="5"/>
      <c r="H30" s="5"/>
      <c r="I30" s="5"/>
      <c r="P30" s="64"/>
    </row>
    <row r="31" spans="1:24" ht="19.5" customHeight="1">
      <c r="A31" s="5"/>
      <c r="B31" s="5"/>
      <c r="C31" s="5"/>
      <c r="F31" s="5"/>
      <c r="G31" s="5"/>
      <c r="H31" s="5"/>
      <c r="I31" s="5"/>
      <c r="P31" s="64"/>
    </row>
    <row r="32" spans="1:24" ht="19.5" customHeight="1">
      <c r="A32" s="5"/>
      <c r="B32" s="5"/>
      <c r="C32" s="5"/>
      <c r="F32" s="5"/>
      <c r="G32" s="5"/>
      <c r="H32" s="5"/>
      <c r="I32" s="5"/>
      <c r="P32" s="64"/>
    </row>
    <row r="33" spans="1:16" ht="19.5" customHeight="1">
      <c r="A33" s="5"/>
      <c r="B33" s="5"/>
      <c r="C33" s="5"/>
      <c r="F33" s="5"/>
      <c r="G33" s="5"/>
      <c r="H33" s="5"/>
      <c r="I33" s="5"/>
      <c r="P33" s="64"/>
    </row>
    <row r="34" spans="1:16" ht="19.5" customHeight="1">
      <c r="A34" s="5"/>
      <c r="B34" s="5"/>
      <c r="C34" s="5"/>
      <c r="F34" s="5"/>
      <c r="G34" s="5"/>
      <c r="H34" s="5"/>
      <c r="I34" s="5"/>
      <c r="P34" s="64"/>
    </row>
    <row r="35" spans="1:16" ht="19.5" customHeight="1">
      <c r="A35" s="5"/>
      <c r="B35" s="5"/>
      <c r="C35" s="5"/>
      <c r="F35" s="5"/>
      <c r="G35" s="5"/>
      <c r="H35" s="5"/>
      <c r="I35" s="5"/>
      <c r="P35" s="64"/>
    </row>
    <row r="36" spans="1:16" ht="19.5" customHeight="1">
      <c r="A36" s="5"/>
      <c r="B36" s="5"/>
      <c r="C36" s="5"/>
      <c r="F36" s="5"/>
      <c r="G36" s="5"/>
      <c r="H36" s="5"/>
      <c r="I36" s="5"/>
      <c r="P36" s="64"/>
    </row>
  </sheetData>
  <mergeCells count="1">
    <mergeCell ref="A2:B2"/>
  </mergeCells>
  <phoneticPr fontId="4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7" sqref="B7"/>
    </sheetView>
  </sheetViews>
  <sheetFormatPr defaultColWidth="0" defaultRowHeight="15.75"/>
  <cols>
    <col min="1" max="2" width="37.625" style="40" customWidth="1"/>
    <col min="3" max="3" width="8" style="40" customWidth="1"/>
    <col min="4" max="4" width="7.875" style="40" customWidth="1"/>
    <col min="5" max="5" width="8.5" style="40" hidden="1" customWidth="1"/>
    <col min="6" max="6" width="7.875" style="40" hidden="1" customWidth="1"/>
    <col min="7" max="254" width="7.875" style="40" customWidth="1"/>
    <col min="255" max="255" width="35.75" style="40" customWidth="1"/>
    <col min="256" max="16384" width="0" style="40" hidden="1"/>
  </cols>
  <sheetData>
    <row r="1" spans="1:5" ht="27" customHeight="1">
      <c r="A1" s="41" t="s">
        <v>276</v>
      </c>
      <c r="B1" s="42"/>
    </row>
    <row r="2" spans="1:5" ht="39.950000000000003" customHeight="1">
      <c r="A2" s="43" t="s">
        <v>277</v>
      </c>
      <c r="B2" s="44"/>
    </row>
    <row r="3" spans="1:5" s="36" customFormat="1" ht="18.75" customHeight="1">
      <c r="A3" s="45"/>
      <c r="B3" s="46" t="s">
        <v>162</v>
      </c>
    </row>
    <row r="4" spans="1:5" s="37" customFormat="1" ht="53.25" customHeight="1">
      <c r="A4" s="47" t="s">
        <v>189</v>
      </c>
      <c r="B4" s="48" t="s">
        <v>127</v>
      </c>
    </row>
    <row r="5" spans="1:5" s="38" customFormat="1" ht="53.25" customHeight="1">
      <c r="A5" s="201" t="s">
        <v>375</v>
      </c>
      <c r="B5" s="112">
        <v>15302</v>
      </c>
    </row>
    <row r="6" spans="1:5" s="36" customFormat="1" ht="53.25" customHeight="1">
      <c r="A6" s="201" t="s">
        <v>376</v>
      </c>
      <c r="B6" s="112">
        <v>7614</v>
      </c>
      <c r="E6" s="36">
        <v>988753</v>
      </c>
    </row>
    <row r="7" spans="1:5" s="36" customFormat="1" ht="36.75" customHeight="1">
      <c r="A7" s="111"/>
      <c r="B7" s="112"/>
    </row>
    <row r="8" spans="1:5" s="39" customFormat="1" ht="53.25" customHeight="1">
      <c r="A8" s="50" t="s">
        <v>186</v>
      </c>
      <c r="B8" s="113">
        <f>SUM(B5:B7)</f>
        <v>22916</v>
      </c>
    </row>
    <row r="9" spans="1:5" ht="20.25" customHeight="1">
      <c r="A9" s="114"/>
    </row>
  </sheetData>
  <phoneticPr fontId="4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10"/>
  <sheetViews>
    <sheetView workbookViewId="0">
      <selection activeCell="B10" sqref="B10"/>
    </sheetView>
  </sheetViews>
  <sheetFormatPr defaultColWidth="9" defaultRowHeight="15.75"/>
  <cols>
    <col min="1" max="1" width="33.25" style="24" customWidth="1"/>
    <col min="2" max="2" width="33.25" style="25" customWidth="1"/>
    <col min="3" max="16384" width="9" style="24"/>
  </cols>
  <sheetData>
    <row r="1" spans="1:2" ht="21" customHeight="1">
      <c r="A1" s="23" t="s">
        <v>278</v>
      </c>
    </row>
    <row r="2" spans="1:2" ht="24.75" customHeight="1">
      <c r="A2" s="228" t="s">
        <v>279</v>
      </c>
      <c r="B2" s="228"/>
    </row>
    <row r="3" spans="1:2" s="23" customFormat="1" ht="24" customHeight="1">
      <c r="B3" s="26" t="s">
        <v>57</v>
      </c>
    </row>
    <row r="4" spans="1:2" s="105" customFormat="1" ht="51" customHeight="1">
      <c r="A4" s="107" t="s">
        <v>4</v>
      </c>
      <c r="B4" s="108" t="s">
        <v>127</v>
      </c>
    </row>
    <row r="5" spans="1:2" s="106" customFormat="1" ht="48" customHeight="1">
      <c r="A5" s="109" t="s">
        <v>280</v>
      </c>
      <c r="B5" s="219"/>
    </row>
    <row r="6" spans="1:2" s="106" customFormat="1" ht="48" customHeight="1">
      <c r="A6" s="109" t="s">
        <v>281</v>
      </c>
      <c r="B6" s="219"/>
    </row>
    <row r="7" spans="1:2" s="106" customFormat="1" ht="48" customHeight="1">
      <c r="A7" s="109" t="s">
        <v>282</v>
      </c>
      <c r="B7" s="220" t="s">
        <v>283</v>
      </c>
    </row>
    <row r="8" spans="1:2" s="106" customFormat="1" ht="48" customHeight="1">
      <c r="A8" s="109" t="s">
        <v>284</v>
      </c>
      <c r="B8" s="220"/>
    </row>
    <row r="9" spans="1:2" s="2" customFormat="1" ht="48" customHeight="1">
      <c r="A9" s="27" t="s">
        <v>186</v>
      </c>
      <c r="B9" s="110">
        <v>7</v>
      </c>
    </row>
    <row r="10" spans="1:2" ht="27.75" customHeight="1">
      <c r="A10" s="51"/>
    </row>
  </sheetData>
  <mergeCells count="1">
    <mergeCell ref="A2:B2"/>
  </mergeCells>
  <phoneticPr fontId="47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B6" sqref="B6"/>
    </sheetView>
  </sheetViews>
  <sheetFormatPr defaultColWidth="7" defaultRowHeight="15"/>
  <cols>
    <col min="1" max="1" width="35.125" style="3" customWidth="1"/>
    <col min="2" max="2" width="29.625" style="4" customWidth="1"/>
    <col min="3" max="3" width="10.375" style="1" hidden="1" customWidth="1"/>
    <col min="4" max="4" width="9.625" style="5" hidden="1" customWidth="1"/>
    <col min="5" max="5" width="8.125" style="5" hidden="1" customWidth="1"/>
    <col min="6" max="6" width="9.625" style="53" hidden="1" customWidth="1"/>
    <col min="7" max="7" width="17.5" style="53" hidden="1" customWidth="1"/>
    <col min="8" max="8" width="12.5" style="54" hidden="1" customWidth="1"/>
    <col min="9" max="9" width="7" style="55" hidden="1" customWidth="1"/>
    <col min="10" max="11" width="7" style="5" hidden="1" customWidth="1"/>
    <col min="12" max="12" width="13.875" style="5" hidden="1" customWidth="1"/>
    <col min="13" max="13" width="7.875" style="5" hidden="1" customWidth="1"/>
    <col min="14" max="14" width="9.5" style="5" hidden="1" customWidth="1"/>
    <col min="15" max="15" width="6.875" style="5" hidden="1" customWidth="1"/>
    <col min="16" max="16" width="9" style="5" hidden="1" customWidth="1"/>
    <col min="17" max="17" width="5.875" style="5" hidden="1" customWidth="1"/>
    <col min="18" max="18" width="5.25" style="5" hidden="1" customWidth="1"/>
    <col min="19" max="19" width="6.5" style="5" hidden="1" customWidth="1"/>
    <col min="20" max="21" width="7" style="5" hidden="1" customWidth="1"/>
    <col min="22" max="22" width="10.625" style="5" hidden="1" customWidth="1"/>
    <col min="23" max="23" width="10.5" style="5" hidden="1" customWidth="1"/>
    <col min="24" max="24" width="7" style="5" hidden="1" customWidth="1"/>
    <col min="25" max="16384" width="7" style="5"/>
  </cols>
  <sheetData>
    <row r="1" spans="1:24" ht="29.25" customHeight="1">
      <c r="A1" s="6" t="s">
        <v>285</v>
      </c>
    </row>
    <row r="2" spans="1:24" ht="28.5" customHeight="1">
      <c r="A2" s="224" t="s">
        <v>286</v>
      </c>
      <c r="B2" s="225"/>
      <c r="F2" s="5"/>
      <c r="G2" s="5"/>
      <c r="H2" s="5"/>
    </row>
    <row r="3" spans="1:24" s="1" customFormat="1" ht="21.75" customHeight="1">
      <c r="A3" s="3"/>
      <c r="B3" s="91" t="s">
        <v>57</v>
      </c>
      <c r="D3" s="1">
        <v>12.11</v>
      </c>
      <c r="F3" s="1">
        <v>12.22</v>
      </c>
      <c r="I3" s="4"/>
      <c r="L3" s="1">
        <v>1.2</v>
      </c>
    </row>
    <row r="4" spans="1:24" s="1" customFormat="1" ht="39" customHeight="1">
      <c r="A4" s="56" t="s">
        <v>4</v>
      </c>
      <c r="B4" s="10" t="s">
        <v>5</v>
      </c>
      <c r="F4" s="92" t="s">
        <v>59</v>
      </c>
      <c r="G4" s="92" t="s">
        <v>60</v>
      </c>
      <c r="H4" s="92" t="s">
        <v>61</v>
      </c>
      <c r="I4" s="4"/>
      <c r="L4" s="92" t="s">
        <v>59</v>
      </c>
      <c r="M4" s="101" t="s">
        <v>60</v>
      </c>
      <c r="N4" s="92" t="s">
        <v>61</v>
      </c>
    </row>
    <row r="5" spans="1:24" s="3" customFormat="1" ht="39" customHeight="1">
      <c r="A5" s="93" t="s">
        <v>62</v>
      </c>
      <c r="B5" s="94">
        <v>7</v>
      </c>
      <c r="C5" s="3">
        <v>105429</v>
      </c>
      <c r="D5" s="3">
        <v>595734.14</v>
      </c>
      <c r="E5" s="3">
        <f>104401+13602</f>
        <v>118003</v>
      </c>
      <c r="F5" s="95" t="s">
        <v>63</v>
      </c>
      <c r="G5" s="95" t="s">
        <v>64</v>
      </c>
      <c r="H5" s="95">
        <v>596221.15</v>
      </c>
      <c r="I5" s="3" t="e">
        <f>F5-A5</f>
        <v>#VALUE!</v>
      </c>
      <c r="J5" s="3">
        <f>H5-B5</f>
        <v>596214.15</v>
      </c>
      <c r="K5" s="3">
        <v>75943</v>
      </c>
      <c r="L5" s="95" t="s">
        <v>63</v>
      </c>
      <c r="M5" s="95" t="s">
        <v>64</v>
      </c>
      <c r="N5" s="95">
        <v>643048.94999999995</v>
      </c>
      <c r="O5" s="3" t="e">
        <f>L5-A5</f>
        <v>#VALUE!</v>
      </c>
      <c r="P5" s="3">
        <f>N5-B5</f>
        <v>643041.94999999995</v>
      </c>
      <c r="R5" s="3">
        <v>717759</v>
      </c>
      <c r="T5" s="102" t="s">
        <v>63</v>
      </c>
      <c r="U5" s="102" t="s">
        <v>64</v>
      </c>
      <c r="V5" s="102">
        <v>659380.53</v>
      </c>
      <c r="W5" s="3">
        <f>B5-V5</f>
        <v>-659373.53</v>
      </c>
      <c r="X5" s="3" t="e">
        <f>T5-A5</f>
        <v>#VALUE!</v>
      </c>
    </row>
    <row r="6" spans="1:24" s="1" customFormat="1" ht="39" customHeight="1">
      <c r="A6" s="96" t="s">
        <v>287</v>
      </c>
      <c r="B6" s="94">
        <v>7</v>
      </c>
      <c r="C6" s="85"/>
      <c r="D6" s="85">
        <v>135.6</v>
      </c>
      <c r="F6" s="97" t="s">
        <v>113</v>
      </c>
      <c r="G6" s="97" t="s">
        <v>114</v>
      </c>
      <c r="H6" s="98">
        <v>135.6</v>
      </c>
      <c r="I6" s="4" t="e">
        <f>F6-A6</f>
        <v>#VALUE!</v>
      </c>
      <c r="J6" s="61">
        <f>H6-B6</f>
        <v>128.6</v>
      </c>
      <c r="K6" s="61"/>
      <c r="L6" s="97" t="s">
        <v>113</v>
      </c>
      <c r="M6" s="97" t="s">
        <v>114</v>
      </c>
      <c r="N6" s="98">
        <v>135.6</v>
      </c>
      <c r="O6" s="4" t="e">
        <f>L6-A6</f>
        <v>#VALUE!</v>
      </c>
      <c r="P6" s="61">
        <f>N6-B6</f>
        <v>128.6</v>
      </c>
      <c r="T6" s="103" t="s">
        <v>113</v>
      </c>
      <c r="U6" s="103" t="s">
        <v>114</v>
      </c>
      <c r="V6" s="104">
        <v>135.6</v>
      </c>
      <c r="W6" s="1">
        <f>B6-V6</f>
        <v>-128.6</v>
      </c>
      <c r="X6" s="1" t="e">
        <f>T6-A6</f>
        <v>#VALUE!</v>
      </c>
    </row>
    <row r="7" spans="1:24" s="1" customFormat="1" ht="39" customHeight="1">
      <c r="A7" s="93" t="s">
        <v>288</v>
      </c>
      <c r="B7" s="76"/>
      <c r="C7" s="61">
        <v>105429</v>
      </c>
      <c r="D7" s="99">
        <v>595734.14</v>
      </c>
      <c r="E7" s="1">
        <f>104401+13602</f>
        <v>118003</v>
      </c>
      <c r="F7" s="97" t="s">
        <v>63</v>
      </c>
      <c r="G7" s="97" t="s">
        <v>64</v>
      </c>
      <c r="H7" s="98">
        <v>596221.15</v>
      </c>
      <c r="I7" s="4" t="e">
        <f>F7-A7</f>
        <v>#VALUE!</v>
      </c>
      <c r="J7" s="61">
        <f>H7-B7</f>
        <v>596221.15</v>
      </c>
      <c r="K7" s="61">
        <v>75943</v>
      </c>
      <c r="L7" s="97" t="s">
        <v>63</v>
      </c>
      <c r="M7" s="97" t="s">
        <v>64</v>
      </c>
      <c r="N7" s="98">
        <v>643048.94999999995</v>
      </c>
      <c r="O7" s="4" t="e">
        <f>L7-A7</f>
        <v>#VALUE!</v>
      </c>
      <c r="P7" s="61">
        <f>N7-B7</f>
        <v>643048.94999999995</v>
      </c>
      <c r="R7" s="1">
        <v>717759</v>
      </c>
      <c r="T7" s="103" t="s">
        <v>63</v>
      </c>
      <c r="U7" s="103" t="s">
        <v>64</v>
      </c>
      <c r="V7" s="104">
        <v>659380.53</v>
      </c>
      <c r="W7" s="1">
        <f>B7-V7</f>
        <v>-659380.53</v>
      </c>
      <c r="X7" s="1" t="e">
        <f>T7-A7</f>
        <v>#VALUE!</v>
      </c>
    </row>
    <row r="8" spans="1:24" s="1" customFormat="1" ht="39" customHeight="1">
      <c r="A8" s="96" t="s">
        <v>289</v>
      </c>
      <c r="B8" s="76"/>
      <c r="C8" s="85"/>
      <c r="D8" s="85">
        <v>135.6</v>
      </c>
      <c r="F8" s="97" t="s">
        <v>113</v>
      </c>
      <c r="G8" s="97" t="s">
        <v>114</v>
      </c>
      <c r="H8" s="98">
        <v>135.6</v>
      </c>
      <c r="I8" s="4" t="e">
        <f>F8-A8</f>
        <v>#VALUE!</v>
      </c>
      <c r="J8" s="61">
        <f>H8-B8</f>
        <v>135.6</v>
      </c>
      <c r="K8" s="61"/>
      <c r="L8" s="97" t="s">
        <v>113</v>
      </c>
      <c r="M8" s="97" t="s">
        <v>114</v>
      </c>
      <c r="N8" s="98">
        <v>135.6</v>
      </c>
      <c r="O8" s="4" t="e">
        <f>L8-A8</f>
        <v>#VALUE!</v>
      </c>
      <c r="P8" s="61">
        <f>N8-B8</f>
        <v>135.6</v>
      </c>
      <c r="T8" s="103" t="s">
        <v>113</v>
      </c>
      <c r="U8" s="103" t="s">
        <v>114</v>
      </c>
      <c r="V8" s="104">
        <v>135.6</v>
      </c>
      <c r="W8" s="1">
        <f>B8-V8</f>
        <v>-135.6</v>
      </c>
      <c r="X8" s="1" t="e">
        <f>T8-A8</f>
        <v>#VALUE!</v>
      </c>
    </row>
    <row r="9" spans="1:24" s="1" customFormat="1" ht="39" customHeight="1">
      <c r="A9" s="100" t="s">
        <v>119</v>
      </c>
      <c r="B9" s="87">
        <f>B5+B7</f>
        <v>7</v>
      </c>
      <c r="F9" s="92" t="str">
        <f>""</f>
        <v/>
      </c>
      <c r="G9" s="92" t="str">
        <f>""</f>
        <v/>
      </c>
      <c r="H9" s="92" t="str">
        <f>""</f>
        <v/>
      </c>
      <c r="I9" s="4"/>
      <c r="L9" s="92" t="str">
        <f>""</f>
        <v/>
      </c>
      <c r="M9" s="101" t="str">
        <f>""</f>
        <v/>
      </c>
      <c r="N9" s="92" t="str">
        <f>""</f>
        <v/>
      </c>
      <c r="V9" s="90" t="e">
        <f>V10+#REF!+#REF!+#REF!+#REF!+#REF!+#REF!+#REF!+#REF!+#REF!+#REF!+#REF!+#REF!+#REF!+#REF!+#REF!+#REF!+#REF!+#REF!+#REF!+#REF!</f>
        <v>#REF!</v>
      </c>
      <c r="W9" s="90" t="e">
        <f>W10+#REF!+#REF!+#REF!+#REF!+#REF!+#REF!+#REF!+#REF!+#REF!+#REF!+#REF!+#REF!+#REF!+#REF!+#REF!+#REF!+#REF!+#REF!+#REF!+#REF!</f>
        <v>#REF!</v>
      </c>
    </row>
    <row r="10" spans="1:24" ht="19.5" customHeight="1">
      <c r="A10" s="51"/>
      <c r="P10" s="64"/>
      <c r="T10" s="69" t="s">
        <v>110</v>
      </c>
      <c r="U10" s="69" t="s">
        <v>120</v>
      </c>
      <c r="V10" s="70">
        <v>19998</v>
      </c>
      <c r="W10" s="5">
        <f>B10-V10</f>
        <v>-19998</v>
      </c>
      <c r="X10" s="5">
        <f>T10-A10</f>
        <v>232</v>
      </c>
    </row>
    <row r="11" spans="1:24" ht="19.5" customHeight="1">
      <c r="P11" s="64"/>
      <c r="T11" s="69" t="s">
        <v>121</v>
      </c>
      <c r="U11" s="69" t="s">
        <v>122</v>
      </c>
      <c r="V11" s="70">
        <v>19998</v>
      </c>
      <c r="W11" s="5">
        <f>B11-V11</f>
        <v>-19998</v>
      </c>
      <c r="X11" s="5">
        <f>T11-A11</f>
        <v>23203</v>
      </c>
    </row>
    <row r="12" spans="1:24" ht="19.5" customHeight="1">
      <c r="P12" s="64"/>
      <c r="T12" s="69" t="s">
        <v>123</v>
      </c>
      <c r="U12" s="69" t="s">
        <v>124</v>
      </c>
      <c r="V12" s="70">
        <v>19998</v>
      </c>
      <c r="W12" s="5">
        <f>B12-V12</f>
        <v>-19998</v>
      </c>
      <c r="X12" s="5">
        <f>T12-A12</f>
        <v>2320301</v>
      </c>
    </row>
    <row r="13" spans="1:24" ht="19.5" customHeight="1">
      <c r="P13" s="64"/>
    </row>
    <row r="14" spans="1:24" ht="19.5" customHeight="1">
      <c r="P14" s="64"/>
    </row>
    <row r="15" spans="1:24" ht="19.5" customHeight="1">
      <c r="P15" s="64"/>
    </row>
    <row r="16" spans="1:24" ht="19.5" customHeight="1">
      <c r="P16" s="64"/>
    </row>
    <row r="17" spans="16:16" ht="19.5" customHeight="1">
      <c r="P17" s="64"/>
    </row>
    <row r="18" spans="16:16" ht="19.5" customHeight="1">
      <c r="P18" s="64"/>
    </row>
    <row r="19" spans="16:16" ht="19.5" customHeight="1">
      <c r="P19" s="64"/>
    </row>
    <row r="20" spans="16:16" ht="19.5" customHeight="1">
      <c r="P20" s="64"/>
    </row>
    <row r="21" spans="16:16" ht="19.5" customHeight="1">
      <c r="P21" s="64"/>
    </row>
    <row r="22" spans="16:16" ht="19.5" customHeight="1">
      <c r="P22" s="64"/>
    </row>
    <row r="23" spans="16:16" ht="19.5" customHeight="1">
      <c r="P23" s="64"/>
    </row>
    <row r="24" spans="16:16" ht="19.5" customHeight="1">
      <c r="P24" s="64"/>
    </row>
    <row r="25" spans="16:16" ht="19.5" customHeight="1">
      <c r="P25" s="64"/>
    </row>
  </sheetData>
  <mergeCells count="1">
    <mergeCell ref="A2:B2"/>
  </mergeCells>
  <phoneticPr fontId="4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13" sqref="C13"/>
    </sheetView>
  </sheetViews>
  <sheetFormatPr defaultColWidth="7" defaultRowHeight="15"/>
  <cols>
    <col min="1" max="1" width="14.625" style="3" customWidth="1"/>
    <col min="2" max="2" width="46.62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53" hidden="1" customWidth="1"/>
    <col min="8" max="8" width="17.5" style="53" hidden="1" customWidth="1"/>
    <col min="9" max="9" width="12.5" style="54" hidden="1" customWidth="1"/>
    <col min="10" max="10" width="7" style="55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3.25" customHeight="1">
      <c r="A1" s="6" t="s">
        <v>290</v>
      </c>
    </row>
    <row r="2" spans="1:25" ht="23.25">
      <c r="A2" s="224" t="s">
        <v>291</v>
      </c>
      <c r="B2" s="234"/>
      <c r="C2" s="225"/>
      <c r="G2" s="5"/>
      <c r="H2" s="5"/>
      <c r="I2" s="5"/>
    </row>
    <row r="3" spans="1:25">
      <c r="C3" s="46" t="s">
        <v>162</v>
      </c>
      <c r="E3" s="5">
        <v>12.11</v>
      </c>
      <c r="G3" s="5">
        <v>12.22</v>
      </c>
      <c r="H3" s="5"/>
      <c r="I3" s="5"/>
      <c r="M3" s="5">
        <v>1.2</v>
      </c>
    </row>
    <row r="4" spans="1:25" ht="45.75" customHeight="1">
      <c r="A4" s="8" t="s">
        <v>292</v>
      </c>
      <c r="B4" s="9" t="s">
        <v>293</v>
      </c>
      <c r="C4" s="10" t="s">
        <v>5</v>
      </c>
      <c r="G4" s="65" t="s">
        <v>294</v>
      </c>
      <c r="H4" s="65" t="s">
        <v>295</v>
      </c>
      <c r="I4" s="65" t="s">
        <v>296</v>
      </c>
      <c r="M4" s="65" t="s">
        <v>294</v>
      </c>
      <c r="N4" s="68" t="s">
        <v>295</v>
      </c>
      <c r="O4" s="65" t="s">
        <v>296</v>
      </c>
    </row>
    <row r="5" spans="1:25" ht="45.75" customHeight="1">
      <c r="A5" s="74" t="s">
        <v>297</v>
      </c>
      <c r="B5" s="75" t="s">
        <v>298</v>
      </c>
      <c r="C5" s="76">
        <v>7</v>
      </c>
      <c r="D5" s="61">
        <v>105429</v>
      </c>
      <c r="E5" s="62">
        <v>595734.14</v>
      </c>
      <c r="F5" s="5">
        <f>104401+13602</f>
        <v>118003</v>
      </c>
      <c r="G5" s="53" t="s">
        <v>63</v>
      </c>
      <c r="H5" s="53" t="s">
        <v>170</v>
      </c>
      <c r="I5" s="54">
        <v>596221.15</v>
      </c>
      <c r="J5" s="55">
        <f t="shared" ref="J5:J11" si="0">G5-A5</f>
        <v>-22</v>
      </c>
      <c r="K5" s="64">
        <f t="shared" ref="K5:K11" si="1">I5-C5</f>
        <v>596214.15</v>
      </c>
      <c r="L5" s="64">
        <v>75943</v>
      </c>
      <c r="M5" s="53" t="s">
        <v>63</v>
      </c>
      <c r="N5" s="53" t="s">
        <v>170</v>
      </c>
      <c r="O5" s="54">
        <v>643048.94999999995</v>
      </c>
      <c r="P5" s="55">
        <f t="shared" ref="P5:P11" si="2">M5-A5</f>
        <v>-22</v>
      </c>
      <c r="Q5" s="64">
        <f t="shared" ref="Q5:Q11" si="3">O5-C5</f>
        <v>643041.94999999995</v>
      </c>
      <c r="S5" s="5">
        <v>717759</v>
      </c>
      <c r="U5" s="69" t="s">
        <v>63</v>
      </c>
      <c r="V5" s="69" t="s">
        <v>170</v>
      </c>
      <c r="W5" s="70">
        <v>659380.53</v>
      </c>
      <c r="X5" s="5">
        <f t="shared" ref="X5:X11" si="4">C5-W5</f>
        <v>-659373.53</v>
      </c>
      <c r="Y5" s="5">
        <f t="shared" ref="Y5:Y11" si="5">U5-A5</f>
        <v>-22</v>
      </c>
    </row>
    <row r="6" spans="1:25" s="72" customFormat="1" ht="45.75" customHeight="1">
      <c r="A6" s="77" t="s">
        <v>299</v>
      </c>
      <c r="B6" s="78" t="s">
        <v>300</v>
      </c>
      <c r="C6" s="63"/>
      <c r="D6" s="79"/>
      <c r="E6" s="72">
        <v>7616.62</v>
      </c>
      <c r="G6" s="80" t="s">
        <v>66</v>
      </c>
      <c r="H6" s="80" t="s">
        <v>301</v>
      </c>
      <c r="I6" s="80">
        <v>7616.62</v>
      </c>
      <c r="J6" s="72">
        <f t="shared" si="0"/>
        <v>-2200</v>
      </c>
      <c r="K6" s="72">
        <f t="shared" si="1"/>
        <v>7616.62</v>
      </c>
      <c r="M6" s="80" t="s">
        <v>66</v>
      </c>
      <c r="N6" s="80" t="s">
        <v>301</v>
      </c>
      <c r="O6" s="80">
        <v>7749.58</v>
      </c>
      <c r="P6" s="72">
        <f t="shared" si="2"/>
        <v>-2200</v>
      </c>
      <c r="Q6" s="72">
        <f t="shared" si="3"/>
        <v>7749.58</v>
      </c>
      <c r="U6" s="88" t="s">
        <v>66</v>
      </c>
      <c r="V6" s="88" t="s">
        <v>301</v>
      </c>
      <c r="W6" s="88">
        <v>8475.4699999999993</v>
      </c>
      <c r="X6" s="72">
        <f t="shared" si="4"/>
        <v>-8475.4699999999993</v>
      </c>
      <c r="Y6" s="72">
        <f t="shared" si="5"/>
        <v>-2200</v>
      </c>
    </row>
    <row r="7" spans="1:25" s="73" customFormat="1" ht="45.75" customHeight="1">
      <c r="A7" s="81" t="s">
        <v>302</v>
      </c>
      <c r="B7" s="81" t="s">
        <v>303</v>
      </c>
      <c r="C7" s="81"/>
      <c r="D7" s="82"/>
      <c r="E7" s="73">
        <v>3922.87</v>
      </c>
      <c r="G7" s="83" t="s">
        <v>70</v>
      </c>
      <c r="H7" s="83" t="s">
        <v>304</v>
      </c>
      <c r="I7" s="83">
        <v>3922.87</v>
      </c>
      <c r="J7" s="73">
        <f t="shared" si="0"/>
        <v>-220000</v>
      </c>
      <c r="K7" s="73">
        <f t="shared" si="1"/>
        <v>3922.87</v>
      </c>
      <c r="L7" s="73">
        <v>750</v>
      </c>
      <c r="M7" s="83" t="s">
        <v>70</v>
      </c>
      <c r="N7" s="83" t="s">
        <v>304</v>
      </c>
      <c r="O7" s="83">
        <v>4041.81</v>
      </c>
      <c r="P7" s="73">
        <f t="shared" si="2"/>
        <v>-220000</v>
      </c>
      <c r="Q7" s="73">
        <f t="shared" si="3"/>
        <v>4041.81</v>
      </c>
      <c r="U7" s="89" t="s">
        <v>70</v>
      </c>
      <c r="V7" s="89" t="s">
        <v>304</v>
      </c>
      <c r="W7" s="89">
        <v>4680.9399999999996</v>
      </c>
      <c r="X7" s="73">
        <f t="shared" si="4"/>
        <v>-4680.9399999999996</v>
      </c>
      <c r="Y7" s="73">
        <f t="shared" si="5"/>
        <v>-220000</v>
      </c>
    </row>
    <row r="8" spans="1:25" ht="45.75" customHeight="1">
      <c r="A8" s="63" t="s">
        <v>289</v>
      </c>
      <c r="B8" s="96" t="s">
        <v>287</v>
      </c>
      <c r="C8" s="76">
        <v>7</v>
      </c>
      <c r="D8" s="85"/>
      <c r="E8" s="86">
        <v>135.6</v>
      </c>
      <c r="G8" s="53" t="s">
        <v>113</v>
      </c>
      <c r="H8" s="53" t="s">
        <v>305</v>
      </c>
      <c r="I8" s="54">
        <v>135.6</v>
      </c>
      <c r="J8" s="55" t="e">
        <f t="shared" si="0"/>
        <v>#VALUE!</v>
      </c>
      <c r="K8" s="64">
        <f t="shared" si="1"/>
        <v>128.6</v>
      </c>
      <c r="L8" s="64"/>
      <c r="M8" s="53" t="s">
        <v>113</v>
      </c>
      <c r="N8" s="53" t="s">
        <v>305</v>
      </c>
      <c r="O8" s="54">
        <v>135.6</v>
      </c>
      <c r="P8" s="55" t="e">
        <f t="shared" si="2"/>
        <v>#VALUE!</v>
      </c>
      <c r="Q8" s="64">
        <f t="shared" si="3"/>
        <v>128.6</v>
      </c>
      <c r="U8" s="69" t="s">
        <v>113</v>
      </c>
      <c r="V8" s="69" t="s">
        <v>305</v>
      </c>
      <c r="W8" s="70">
        <v>135.6</v>
      </c>
      <c r="X8" s="5">
        <f t="shared" si="4"/>
        <v>-128.6</v>
      </c>
      <c r="Y8" s="5" t="e">
        <f t="shared" si="5"/>
        <v>#VALUE!</v>
      </c>
    </row>
    <row r="9" spans="1:25" ht="45.75" customHeight="1">
      <c r="A9" s="77" t="s">
        <v>306</v>
      </c>
      <c r="B9" s="77" t="s">
        <v>307</v>
      </c>
      <c r="C9" s="76"/>
      <c r="D9" s="61"/>
      <c r="E9" s="64">
        <v>7616.62</v>
      </c>
      <c r="G9" s="53" t="s">
        <v>66</v>
      </c>
      <c r="H9" s="53" t="s">
        <v>301</v>
      </c>
      <c r="I9" s="54">
        <v>7616.62</v>
      </c>
      <c r="J9" s="55">
        <f t="shared" si="0"/>
        <v>-2201</v>
      </c>
      <c r="K9" s="64">
        <f t="shared" si="1"/>
        <v>7616.62</v>
      </c>
      <c r="L9" s="64"/>
      <c r="M9" s="53" t="s">
        <v>66</v>
      </c>
      <c r="N9" s="53" t="s">
        <v>301</v>
      </c>
      <c r="O9" s="54">
        <v>7749.58</v>
      </c>
      <c r="P9" s="55">
        <f t="shared" si="2"/>
        <v>-2201</v>
      </c>
      <c r="Q9" s="64">
        <f t="shared" si="3"/>
        <v>7749.58</v>
      </c>
      <c r="U9" s="69" t="s">
        <v>66</v>
      </c>
      <c r="V9" s="69" t="s">
        <v>301</v>
      </c>
      <c r="W9" s="70">
        <v>8475.4699999999993</v>
      </c>
      <c r="X9" s="5">
        <f t="shared" si="4"/>
        <v>-8475.4699999999993</v>
      </c>
      <c r="Y9" s="5">
        <f t="shared" si="5"/>
        <v>-2201</v>
      </c>
    </row>
    <row r="10" spans="1:25" ht="45.75" customHeight="1">
      <c r="A10" s="81" t="s">
        <v>308</v>
      </c>
      <c r="B10" s="81" t="s">
        <v>309</v>
      </c>
      <c r="C10" s="76"/>
      <c r="D10" s="61"/>
      <c r="E10" s="64">
        <v>3922.87</v>
      </c>
      <c r="G10" s="53" t="s">
        <v>70</v>
      </c>
      <c r="H10" s="53" t="s">
        <v>304</v>
      </c>
      <c r="I10" s="54">
        <v>3922.87</v>
      </c>
      <c r="J10" s="55">
        <f t="shared" si="0"/>
        <v>-220100</v>
      </c>
      <c r="K10" s="64">
        <f t="shared" si="1"/>
        <v>3922.87</v>
      </c>
      <c r="L10" s="64">
        <v>750</v>
      </c>
      <c r="M10" s="53" t="s">
        <v>70</v>
      </c>
      <c r="N10" s="53" t="s">
        <v>304</v>
      </c>
      <c r="O10" s="54">
        <v>4041.81</v>
      </c>
      <c r="P10" s="55">
        <f t="shared" si="2"/>
        <v>-220100</v>
      </c>
      <c r="Q10" s="64">
        <f t="shared" si="3"/>
        <v>4041.81</v>
      </c>
      <c r="U10" s="69" t="s">
        <v>70</v>
      </c>
      <c r="V10" s="69" t="s">
        <v>304</v>
      </c>
      <c r="W10" s="70">
        <v>4680.9399999999996</v>
      </c>
      <c r="X10" s="5">
        <f t="shared" si="4"/>
        <v>-4680.9399999999996</v>
      </c>
      <c r="Y10" s="5">
        <f t="shared" si="5"/>
        <v>-220100</v>
      </c>
    </row>
    <row r="11" spans="1:25" ht="45.75" customHeight="1">
      <c r="A11" s="63" t="s">
        <v>289</v>
      </c>
      <c r="B11" s="84"/>
      <c r="C11" s="76"/>
      <c r="D11" s="85"/>
      <c r="E11" s="86">
        <v>135.6</v>
      </c>
      <c r="G11" s="53" t="s">
        <v>113</v>
      </c>
      <c r="H11" s="53" t="s">
        <v>305</v>
      </c>
      <c r="I11" s="54">
        <v>135.6</v>
      </c>
      <c r="J11" s="55" t="e">
        <f t="shared" si="0"/>
        <v>#VALUE!</v>
      </c>
      <c r="K11" s="64">
        <f t="shared" si="1"/>
        <v>135.6</v>
      </c>
      <c r="L11" s="64"/>
      <c r="M11" s="53" t="s">
        <v>113</v>
      </c>
      <c r="N11" s="53" t="s">
        <v>305</v>
      </c>
      <c r="O11" s="54">
        <v>135.6</v>
      </c>
      <c r="P11" s="55" t="e">
        <f t="shared" si="2"/>
        <v>#VALUE!</v>
      </c>
      <c r="Q11" s="64">
        <f t="shared" si="3"/>
        <v>135.6</v>
      </c>
      <c r="U11" s="69" t="s">
        <v>113</v>
      </c>
      <c r="V11" s="69" t="s">
        <v>305</v>
      </c>
      <c r="W11" s="70">
        <v>135.6</v>
      </c>
      <c r="X11" s="5">
        <f t="shared" si="4"/>
        <v>-135.6</v>
      </c>
      <c r="Y11" s="5" t="e">
        <f t="shared" si="5"/>
        <v>#VALUE!</v>
      </c>
    </row>
    <row r="12" spans="1:25" ht="45.75" customHeight="1">
      <c r="A12" s="236" t="s">
        <v>186</v>
      </c>
      <c r="B12" s="237"/>
      <c r="C12" s="87">
        <v>7</v>
      </c>
      <c r="G12" s="65" t="str">
        <f>""</f>
        <v/>
      </c>
      <c r="H12" s="65" t="str">
        <f>""</f>
        <v/>
      </c>
      <c r="I12" s="65" t="str">
        <f>""</f>
        <v/>
      </c>
      <c r="M12" s="65" t="str">
        <f>""</f>
        <v/>
      </c>
      <c r="N12" s="68" t="str">
        <f>""</f>
        <v/>
      </c>
      <c r="O12" s="65" t="str">
        <f>""</f>
        <v/>
      </c>
      <c r="W12" s="90" t="e">
        <f>W13+#REF!+#REF!+#REF!+#REF!+#REF!+#REF!+#REF!+#REF!+#REF!+#REF!+#REF!+#REF!+#REF!+#REF!+#REF!+#REF!+#REF!+#REF!+#REF!+#REF!</f>
        <v>#REF!</v>
      </c>
      <c r="X12" s="90" t="e">
        <f>X13+#REF!+#REF!+#REF!+#REF!+#REF!+#REF!+#REF!+#REF!+#REF!+#REF!+#REF!+#REF!+#REF!+#REF!+#REF!+#REF!+#REF!+#REF!+#REF!+#REF!</f>
        <v>#REF!</v>
      </c>
    </row>
    <row r="13" spans="1:25" ht="19.5" customHeight="1">
      <c r="B13" s="51"/>
      <c r="Q13" s="64"/>
      <c r="U13" s="69" t="s">
        <v>110</v>
      </c>
      <c r="V13" s="69" t="s">
        <v>120</v>
      </c>
      <c r="W13" s="70">
        <v>19998</v>
      </c>
      <c r="X13" s="5">
        <f>C13-W13</f>
        <v>-19998</v>
      </c>
      <c r="Y13" s="5">
        <f>U13-A13</f>
        <v>232</v>
      </c>
    </row>
    <row r="14" spans="1:25" ht="19.5" customHeight="1">
      <c r="Q14" s="64"/>
      <c r="U14" s="69" t="s">
        <v>121</v>
      </c>
      <c r="V14" s="69" t="s">
        <v>122</v>
      </c>
      <c r="W14" s="70">
        <v>19998</v>
      </c>
      <c r="X14" s="5">
        <f>C14-W14</f>
        <v>-19998</v>
      </c>
      <c r="Y14" s="5">
        <f>U14-A14</f>
        <v>23203</v>
      </c>
    </row>
    <row r="15" spans="1:25" ht="19.5" customHeight="1">
      <c r="Q15" s="64"/>
      <c r="U15" s="69" t="s">
        <v>123</v>
      </c>
      <c r="V15" s="69" t="s">
        <v>124</v>
      </c>
      <c r="W15" s="70">
        <v>19998</v>
      </c>
      <c r="X15" s="5">
        <f>C15-W15</f>
        <v>-19998</v>
      </c>
      <c r="Y15" s="5">
        <f>U15-A15</f>
        <v>2320301</v>
      </c>
    </row>
    <row r="16" spans="1:25" ht="19.5" customHeight="1">
      <c r="Q16" s="64"/>
    </row>
    <row r="17" spans="17:17" ht="19.5" customHeight="1">
      <c r="Q17" s="64"/>
    </row>
    <row r="18" spans="17:17" ht="19.5" customHeight="1">
      <c r="Q18" s="64"/>
    </row>
    <row r="19" spans="17:17" ht="19.5" customHeight="1">
      <c r="Q19" s="64"/>
    </row>
    <row r="20" spans="17:17" ht="19.5" customHeight="1">
      <c r="Q20" s="64"/>
    </row>
    <row r="21" spans="17:17" ht="19.5" customHeight="1">
      <c r="Q21" s="64"/>
    </row>
    <row r="22" spans="17:17" ht="19.5" customHeight="1">
      <c r="Q22" s="64"/>
    </row>
    <row r="23" spans="17:17" ht="19.5" customHeight="1">
      <c r="Q23" s="64"/>
    </row>
    <row r="24" spans="17:17" ht="19.5" customHeight="1">
      <c r="Q24" s="64"/>
    </row>
    <row r="25" spans="17:17" ht="19.5" customHeight="1">
      <c r="Q25" s="64"/>
    </row>
    <row r="26" spans="17:17" ht="19.5" customHeight="1">
      <c r="Q26" s="64"/>
    </row>
    <row r="27" spans="17:17" ht="19.5" customHeight="1">
      <c r="Q27" s="64"/>
    </row>
    <row r="28" spans="17:17" ht="19.5" customHeight="1">
      <c r="Q28" s="64"/>
    </row>
  </sheetData>
  <mergeCells count="2">
    <mergeCell ref="A2:C2"/>
    <mergeCell ref="A12:B12"/>
  </mergeCells>
  <phoneticPr fontId="47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13" sqref="A13"/>
    </sheetView>
  </sheetViews>
  <sheetFormatPr defaultColWidth="7" defaultRowHeight="15"/>
  <cols>
    <col min="1" max="2" width="37" style="3" customWidth="1"/>
    <col min="3" max="3" width="10.375" style="1" hidden="1" customWidth="1"/>
    <col min="4" max="4" width="9.625" style="5" hidden="1" customWidth="1"/>
    <col min="5" max="5" width="8.125" style="5" hidden="1" customWidth="1"/>
    <col min="6" max="6" width="9.625" style="53" hidden="1" customWidth="1"/>
    <col min="7" max="7" width="17.5" style="53" hidden="1" customWidth="1"/>
    <col min="8" max="8" width="12.5" style="54" hidden="1" customWidth="1"/>
    <col min="9" max="9" width="7" style="55" hidden="1" customWidth="1"/>
    <col min="10" max="11" width="7" style="5" hidden="1" customWidth="1"/>
    <col min="12" max="12" width="13.875" style="5" hidden="1" customWidth="1"/>
    <col min="13" max="13" width="7.875" style="5" hidden="1" customWidth="1"/>
    <col min="14" max="14" width="9.5" style="5" hidden="1" customWidth="1"/>
    <col min="15" max="15" width="6.875" style="5" hidden="1" customWidth="1"/>
    <col min="16" max="16" width="9" style="5" hidden="1" customWidth="1"/>
    <col min="17" max="17" width="5.875" style="5" hidden="1" customWidth="1"/>
    <col min="18" max="18" width="5.25" style="5" hidden="1" customWidth="1"/>
    <col min="19" max="19" width="6.5" style="5" hidden="1" customWidth="1"/>
    <col min="20" max="21" width="7" style="5" hidden="1" customWidth="1"/>
    <col min="22" max="22" width="10.625" style="5" hidden="1" customWidth="1"/>
    <col min="23" max="23" width="10.5" style="5" hidden="1" customWidth="1"/>
    <col min="24" max="24" width="7" style="5" hidden="1" customWidth="1"/>
    <col min="25" max="16384" width="7" style="5"/>
  </cols>
  <sheetData>
    <row r="1" spans="1:24" ht="21.75" customHeight="1">
      <c r="A1" s="6" t="s">
        <v>311</v>
      </c>
      <c r="B1" s="6"/>
    </row>
    <row r="2" spans="1:24" ht="51.75" customHeight="1">
      <c r="A2" s="232" t="s">
        <v>312</v>
      </c>
      <c r="B2" s="235"/>
      <c r="F2" s="5"/>
      <c r="G2" s="5"/>
      <c r="H2" s="5"/>
    </row>
    <row r="3" spans="1:24">
      <c r="B3" s="46" t="s">
        <v>162</v>
      </c>
      <c r="D3" s="5">
        <v>12.11</v>
      </c>
      <c r="F3" s="5">
        <v>12.22</v>
      </c>
      <c r="G3" s="5"/>
      <c r="H3" s="5"/>
      <c r="L3" s="5">
        <v>1.2</v>
      </c>
    </row>
    <row r="4" spans="1:24" s="52" customFormat="1" ht="39.75" customHeight="1">
      <c r="A4" s="56" t="s">
        <v>163</v>
      </c>
      <c r="B4" s="56" t="s">
        <v>127</v>
      </c>
      <c r="C4" s="57"/>
      <c r="F4" s="58" t="s">
        <v>166</v>
      </c>
      <c r="G4" s="58" t="s">
        <v>167</v>
      </c>
      <c r="H4" s="58" t="s">
        <v>168</v>
      </c>
      <c r="I4" s="66"/>
      <c r="L4" s="58" t="s">
        <v>166</v>
      </c>
      <c r="M4" s="67" t="s">
        <v>167</v>
      </c>
      <c r="N4" s="58" t="s">
        <v>168</v>
      </c>
    </row>
    <row r="5" spans="1:24" ht="39.75" customHeight="1">
      <c r="A5" s="59" t="s">
        <v>313</v>
      </c>
      <c r="B5" s="60"/>
      <c r="C5" s="61">
        <v>105429</v>
      </c>
      <c r="D5" s="62">
        <v>595734.14</v>
      </c>
      <c r="E5" s="5">
        <f>104401+13602</f>
        <v>118003</v>
      </c>
      <c r="F5" s="53" t="s">
        <v>63</v>
      </c>
      <c r="G5" s="53" t="s">
        <v>170</v>
      </c>
      <c r="H5" s="54">
        <v>596221.15</v>
      </c>
      <c r="I5" s="55" t="e">
        <f>F5-A5</f>
        <v>#VALUE!</v>
      </c>
      <c r="J5" s="64" t="e">
        <f>H5-#REF!</f>
        <v>#REF!</v>
      </c>
      <c r="K5" s="64">
        <v>75943</v>
      </c>
      <c r="L5" s="53" t="s">
        <v>63</v>
      </c>
      <c r="M5" s="53" t="s">
        <v>170</v>
      </c>
      <c r="N5" s="54">
        <v>643048.94999999995</v>
      </c>
      <c r="O5" s="55" t="e">
        <f>L5-A5</f>
        <v>#VALUE!</v>
      </c>
      <c r="P5" s="64" t="e">
        <f>N5-#REF!</f>
        <v>#REF!</v>
      </c>
      <c r="R5" s="5">
        <v>717759</v>
      </c>
      <c r="T5" s="69" t="s">
        <v>63</v>
      </c>
      <c r="U5" s="69" t="s">
        <v>170</v>
      </c>
      <c r="V5" s="70">
        <v>659380.53</v>
      </c>
      <c r="W5" s="5" t="e">
        <f>#REF!-V5</f>
        <v>#REF!</v>
      </c>
      <c r="X5" s="5" t="e">
        <f>T5-A5</f>
        <v>#VALUE!</v>
      </c>
    </row>
    <row r="6" spans="1:24" ht="39.75" customHeight="1">
      <c r="A6" s="59" t="s">
        <v>314</v>
      </c>
      <c r="B6" s="60"/>
      <c r="C6" s="61"/>
      <c r="D6" s="62"/>
      <c r="J6" s="64"/>
      <c r="K6" s="64"/>
      <c r="L6" s="53"/>
      <c r="M6" s="53"/>
      <c r="N6" s="54"/>
      <c r="O6" s="55"/>
      <c r="P6" s="64"/>
      <c r="T6" s="69"/>
      <c r="U6" s="69"/>
      <c r="V6" s="70"/>
    </row>
    <row r="7" spans="1:24" ht="39.75" customHeight="1">
      <c r="A7" s="59" t="s">
        <v>315</v>
      </c>
      <c r="B7" s="60"/>
      <c r="C7" s="61"/>
      <c r="D7" s="62"/>
      <c r="J7" s="64"/>
      <c r="K7" s="64"/>
      <c r="L7" s="53"/>
      <c r="M7" s="53"/>
      <c r="N7" s="54"/>
      <c r="O7" s="55"/>
      <c r="P7" s="64"/>
      <c r="T7" s="69"/>
      <c r="U7" s="69"/>
      <c r="V7" s="70"/>
    </row>
    <row r="8" spans="1:24" ht="39.75" customHeight="1">
      <c r="A8" s="59" t="s">
        <v>316</v>
      </c>
      <c r="B8" s="60"/>
      <c r="C8" s="61"/>
      <c r="D8" s="62"/>
      <c r="J8" s="64"/>
      <c r="K8" s="64"/>
      <c r="L8" s="53"/>
      <c r="M8" s="53"/>
      <c r="N8" s="54"/>
      <c r="O8" s="55"/>
      <c r="P8" s="64"/>
      <c r="T8" s="69"/>
      <c r="U8" s="69"/>
      <c r="V8" s="70"/>
    </row>
    <row r="9" spans="1:24" ht="39.75" customHeight="1">
      <c r="A9" s="59" t="s">
        <v>317</v>
      </c>
      <c r="B9" s="60"/>
      <c r="C9" s="61"/>
      <c r="D9" s="62"/>
      <c r="J9" s="64"/>
      <c r="K9" s="64"/>
      <c r="L9" s="53"/>
      <c r="M9" s="53"/>
      <c r="N9" s="54"/>
      <c r="O9" s="55"/>
      <c r="P9" s="64"/>
      <c r="T9" s="69"/>
      <c r="U9" s="69"/>
      <c r="V9" s="70"/>
    </row>
    <row r="10" spans="1:24" ht="39.75" customHeight="1">
      <c r="A10" s="59" t="s">
        <v>289</v>
      </c>
      <c r="B10" s="60"/>
      <c r="C10" s="61"/>
      <c r="D10" s="62"/>
      <c r="J10" s="64"/>
      <c r="K10" s="64"/>
      <c r="L10" s="53"/>
      <c r="M10" s="53"/>
      <c r="N10" s="54"/>
      <c r="O10" s="55"/>
      <c r="P10" s="64"/>
      <c r="T10" s="69"/>
      <c r="U10" s="69"/>
      <c r="V10" s="70"/>
    </row>
    <row r="11" spans="1:24" ht="39.75" customHeight="1">
      <c r="A11" s="59" t="s">
        <v>318</v>
      </c>
      <c r="B11" s="63"/>
      <c r="C11" s="61"/>
      <c r="D11" s="64"/>
      <c r="J11" s="64"/>
      <c r="K11" s="64"/>
      <c r="L11" s="53"/>
      <c r="M11" s="53"/>
      <c r="N11" s="54"/>
      <c r="O11" s="55"/>
      <c r="P11" s="64"/>
      <c r="T11" s="69"/>
      <c r="U11" s="69"/>
      <c r="V11" s="70"/>
    </row>
    <row r="12" spans="1:24" ht="39.75" customHeight="1">
      <c r="A12" s="8" t="s">
        <v>186</v>
      </c>
      <c r="B12" s="60"/>
      <c r="F12" s="65" t="str">
        <f>""</f>
        <v/>
      </c>
      <c r="G12" s="65" t="str">
        <f>""</f>
        <v/>
      </c>
      <c r="H12" s="65" t="str">
        <f>""</f>
        <v/>
      </c>
      <c r="L12" s="65" t="str">
        <f>""</f>
        <v/>
      </c>
      <c r="M12" s="68" t="str">
        <f>""</f>
        <v/>
      </c>
      <c r="N12" s="65" t="str">
        <f>""</f>
        <v/>
      </c>
      <c r="V12" s="71" t="e">
        <f>V13+#REF!+#REF!+#REF!+#REF!+#REF!+#REF!+#REF!+#REF!+#REF!+#REF!+#REF!+#REF!+#REF!+#REF!+#REF!+#REF!+#REF!+#REF!+#REF!+#REF!</f>
        <v>#REF!</v>
      </c>
      <c r="W12" s="71" t="e">
        <f>W13+#REF!+#REF!+#REF!+#REF!+#REF!+#REF!+#REF!+#REF!+#REF!+#REF!+#REF!+#REF!+#REF!+#REF!+#REF!+#REF!+#REF!+#REF!+#REF!+#REF!</f>
        <v>#REF!</v>
      </c>
    </row>
    <row r="13" spans="1:24" ht="19.5" customHeight="1">
      <c r="A13" s="51" t="s">
        <v>310</v>
      </c>
      <c r="P13" s="64"/>
      <c r="T13" s="69" t="s">
        <v>110</v>
      </c>
      <c r="U13" s="69" t="s">
        <v>120</v>
      </c>
      <c r="V13" s="70">
        <v>19998</v>
      </c>
      <c r="W13" s="5" t="e">
        <f>#REF!-V13</f>
        <v>#REF!</v>
      </c>
      <c r="X13" s="5" t="e">
        <f>T13-A13</f>
        <v>#VALUE!</v>
      </c>
    </row>
    <row r="14" spans="1:24" ht="19.5" customHeight="1">
      <c r="P14" s="64"/>
      <c r="T14" s="69" t="s">
        <v>121</v>
      </c>
      <c r="U14" s="69" t="s">
        <v>122</v>
      </c>
      <c r="V14" s="70">
        <v>19998</v>
      </c>
      <c r="W14" s="5" t="e">
        <f>#REF!-V14</f>
        <v>#REF!</v>
      </c>
      <c r="X14" s="5">
        <f>T14-A14</f>
        <v>23203</v>
      </c>
    </row>
    <row r="15" spans="1:24" ht="19.5" customHeight="1">
      <c r="P15" s="64"/>
      <c r="T15" s="69" t="s">
        <v>123</v>
      </c>
      <c r="U15" s="69" t="s">
        <v>124</v>
      </c>
      <c r="V15" s="70">
        <v>19998</v>
      </c>
      <c r="W15" s="5" t="e">
        <f>#REF!-V15</f>
        <v>#REF!</v>
      </c>
      <c r="X15" s="5">
        <f>T15-A15</f>
        <v>2320301</v>
      </c>
    </row>
    <row r="16" spans="1:24" ht="19.5" customHeight="1">
      <c r="P16" s="64"/>
    </row>
    <row r="17" spans="16:16" s="5" customFormat="1" ht="19.5" customHeight="1">
      <c r="P17" s="64"/>
    </row>
    <row r="18" spans="16:16" s="5" customFormat="1" ht="19.5" customHeight="1">
      <c r="P18" s="64"/>
    </row>
    <row r="19" spans="16:16" s="5" customFormat="1" ht="19.5" customHeight="1">
      <c r="P19" s="64"/>
    </row>
    <row r="20" spans="16:16" s="5" customFormat="1" ht="19.5" customHeight="1">
      <c r="P20" s="64"/>
    </row>
    <row r="21" spans="16:16" s="5" customFormat="1" ht="19.5" customHeight="1">
      <c r="P21" s="64"/>
    </row>
    <row r="22" spans="16:16" s="5" customFormat="1" ht="19.5" customHeight="1">
      <c r="P22" s="64"/>
    </row>
    <row r="23" spans="16:16" s="5" customFormat="1" ht="19.5" customHeight="1">
      <c r="P23" s="64"/>
    </row>
    <row r="24" spans="16:16" s="5" customFormat="1" ht="19.5" customHeight="1">
      <c r="P24" s="64"/>
    </row>
    <row r="25" spans="16:16" s="5" customFormat="1" ht="19.5" customHeight="1">
      <c r="P25" s="64"/>
    </row>
    <row r="26" spans="16:16" s="5" customFormat="1" ht="19.5" customHeight="1">
      <c r="P26" s="64"/>
    </row>
    <row r="27" spans="16:16" s="5" customFormat="1" ht="19.5" customHeight="1">
      <c r="P27" s="64"/>
    </row>
    <row r="28" spans="16:16" s="5" customFormat="1" ht="19.5" customHeight="1">
      <c r="P28" s="64"/>
    </row>
  </sheetData>
  <mergeCells count="1">
    <mergeCell ref="A2:B2"/>
  </mergeCells>
  <phoneticPr fontId="4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9" sqref="A9"/>
    </sheetView>
  </sheetViews>
  <sheetFormatPr defaultColWidth="0" defaultRowHeight="15.75"/>
  <cols>
    <col min="1" max="2" width="37.625" style="40" customWidth="1"/>
    <col min="3" max="3" width="8" style="40" customWidth="1"/>
    <col min="4" max="4" width="7.875" style="40" customWidth="1"/>
    <col min="5" max="5" width="8.5" style="40" hidden="1" customWidth="1"/>
    <col min="6" max="6" width="7.875" style="40" hidden="1" customWidth="1"/>
    <col min="7" max="254" width="7.875" style="40" customWidth="1"/>
    <col min="255" max="255" width="35.75" style="40" customWidth="1"/>
    <col min="256" max="16384" width="0" style="40" hidden="1"/>
  </cols>
  <sheetData>
    <row r="1" spans="1:5" ht="27" customHeight="1">
      <c r="A1" s="41" t="s">
        <v>319</v>
      </c>
      <c r="B1" s="42"/>
    </row>
    <row r="2" spans="1:5" ht="39.950000000000003" customHeight="1">
      <c r="A2" s="43" t="s">
        <v>320</v>
      </c>
      <c r="B2" s="44"/>
    </row>
    <row r="3" spans="1:5" s="36" customFormat="1" ht="18.75" customHeight="1">
      <c r="A3" s="45"/>
      <c r="B3" s="46" t="s">
        <v>162</v>
      </c>
    </row>
    <row r="4" spans="1:5" s="37" customFormat="1" ht="53.25" customHeight="1">
      <c r="A4" s="47" t="s">
        <v>189</v>
      </c>
      <c r="B4" s="48" t="s">
        <v>127</v>
      </c>
    </row>
    <row r="5" spans="1:5" s="38" customFormat="1" ht="53.25" customHeight="1">
      <c r="A5" s="49"/>
      <c r="B5" s="49"/>
    </row>
    <row r="6" spans="1:5" s="36" customFormat="1" ht="53.25" customHeight="1">
      <c r="A6" s="49"/>
      <c r="B6" s="49"/>
      <c r="E6" s="36">
        <v>988753</v>
      </c>
    </row>
    <row r="7" spans="1:5" s="36" customFormat="1" ht="53.25" customHeight="1">
      <c r="A7" s="49"/>
      <c r="B7" s="49"/>
      <c r="E7" s="36">
        <v>822672</v>
      </c>
    </row>
    <row r="8" spans="1:5" s="39" customFormat="1" ht="53.25" customHeight="1">
      <c r="A8" s="50" t="s">
        <v>186</v>
      </c>
      <c r="B8" s="49"/>
    </row>
    <row r="9" spans="1:5" ht="18.75" customHeight="1">
      <c r="A9" s="51" t="s">
        <v>310</v>
      </c>
    </row>
  </sheetData>
  <phoneticPr fontId="4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19"/>
  <sheetViews>
    <sheetView workbookViewId="0">
      <pane xSplit="1" ySplit="5" topLeftCell="B9" activePane="bottomRight" state="frozen"/>
      <selection pane="topRight"/>
      <selection pane="bottomLeft"/>
      <selection pane="bottomRight" activeCell="F9" sqref="F9"/>
    </sheetView>
  </sheetViews>
  <sheetFormatPr defaultColWidth="9" defaultRowHeight="15.75" customHeight="1"/>
  <cols>
    <col min="1" max="1" width="17.125" style="24" customWidth="1"/>
    <col min="2" max="2" width="44.375" style="24" customWidth="1"/>
    <col min="3" max="3" width="17.25" style="25" customWidth="1"/>
    <col min="4" max="16384" width="9" style="24"/>
  </cols>
  <sheetData>
    <row r="1" spans="1:3" ht="22.5" customHeight="1">
      <c r="A1" s="23" t="s">
        <v>321</v>
      </c>
    </row>
    <row r="2" spans="1:3" ht="24.75" customHeight="1">
      <c r="A2" s="228" t="s">
        <v>322</v>
      </c>
      <c r="B2" s="229"/>
      <c r="C2" s="229"/>
    </row>
    <row r="3" spans="1:3" s="23" customFormat="1" ht="24" customHeight="1">
      <c r="C3" s="26" t="s">
        <v>57</v>
      </c>
    </row>
    <row r="4" spans="1:3" s="2" customFormat="1" ht="23.1" customHeight="1">
      <c r="A4" s="27" t="s">
        <v>292</v>
      </c>
      <c r="B4" s="27" t="s">
        <v>293</v>
      </c>
      <c r="C4" s="28" t="s">
        <v>5</v>
      </c>
    </row>
    <row r="5" spans="1:3" s="2" customFormat="1" ht="23.1" customHeight="1">
      <c r="A5" s="29"/>
      <c r="B5" s="30" t="s">
        <v>119</v>
      </c>
      <c r="C5" s="31">
        <f>C6+C17</f>
        <v>115029</v>
      </c>
    </row>
    <row r="6" spans="1:3" s="2" customFormat="1" ht="23.1" customHeight="1">
      <c r="A6" s="32">
        <v>102</v>
      </c>
      <c r="B6" s="33" t="s">
        <v>323</v>
      </c>
      <c r="C6" s="31">
        <f>C7+C12</f>
        <v>56048</v>
      </c>
    </row>
    <row r="7" spans="1:3" s="2" customFormat="1" ht="23.1" customHeight="1">
      <c r="A7" s="17" t="s">
        <v>324</v>
      </c>
      <c r="B7" s="18" t="s">
        <v>325</v>
      </c>
      <c r="C7" s="34">
        <f>SUM(C8:C11)</f>
        <v>26523</v>
      </c>
    </row>
    <row r="8" spans="1:3" s="2" customFormat="1" ht="23.1" customHeight="1">
      <c r="A8" s="17" t="s">
        <v>326</v>
      </c>
      <c r="B8" s="18" t="s">
        <v>327</v>
      </c>
      <c r="C8" s="34">
        <v>4239</v>
      </c>
    </row>
    <row r="9" spans="1:3" s="2" customFormat="1" ht="23.1" customHeight="1">
      <c r="A9" s="17" t="s">
        <v>328</v>
      </c>
      <c r="B9" s="18" t="s">
        <v>329</v>
      </c>
      <c r="C9" s="34">
        <v>20995</v>
      </c>
    </row>
    <row r="10" spans="1:3" s="2" customFormat="1" ht="23.1" customHeight="1">
      <c r="A10" s="17" t="s">
        <v>330</v>
      </c>
      <c r="B10" s="18" t="s">
        <v>331</v>
      </c>
      <c r="C10" s="34">
        <v>415</v>
      </c>
    </row>
    <row r="11" spans="1:3" s="2" customFormat="1" ht="23.1" customHeight="1">
      <c r="A11" s="17" t="s">
        <v>332</v>
      </c>
      <c r="B11" s="18" t="s">
        <v>333</v>
      </c>
      <c r="C11" s="34">
        <v>874</v>
      </c>
    </row>
    <row r="12" spans="1:3" s="2" customFormat="1" ht="23.1" customHeight="1">
      <c r="A12" s="17" t="s">
        <v>334</v>
      </c>
      <c r="B12" s="18" t="s">
        <v>335</v>
      </c>
      <c r="C12" s="221">
        <f>SUM(C13:C16)</f>
        <v>29525</v>
      </c>
    </row>
    <row r="13" spans="1:3" s="2" customFormat="1" ht="23.1" customHeight="1">
      <c r="A13" s="17" t="s">
        <v>336</v>
      </c>
      <c r="B13" s="18" t="s">
        <v>337</v>
      </c>
      <c r="C13" s="19">
        <v>18958</v>
      </c>
    </row>
    <row r="14" spans="1:3" s="2" customFormat="1" ht="23.1" customHeight="1">
      <c r="A14" s="17" t="s">
        <v>338</v>
      </c>
      <c r="B14" s="18" t="s">
        <v>339</v>
      </c>
      <c r="C14" s="19">
        <v>2396</v>
      </c>
    </row>
    <row r="15" spans="1:3" s="2" customFormat="1" ht="23.1" customHeight="1">
      <c r="A15" s="17" t="s">
        <v>340</v>
      </c>
      <c r="B15" s="18" t="s">
        <v>341</v>
      </c>
      <c r="C15" s="19">
        <v>130</v>
      </c>
    </row>
    <row r="16" spans="1:3" s="2" customFormat="1" ht="23.1" customHeight="1">
      <c r="A16" s="17" t="s">
        <v>342</v>
      </c>
      <c r="B16" s="18" t="s">
        <v>343</v>
      </c>
      <c r="C16" s="200">
        <v>8041</v>
      </c>
    </row>
    <row r="17" spans="1:3" s="2" customFormat="1" ht="23.1" customHeight="1">
      <c r="A17" s="32">
        <v>110</v>
      </c>
      <c r="B17" s="33" t="s">
        <v>210</v>
      </c>
      <c r="C17" s="31">
        <f>C18</f>
        <v>58981</v>
      </c>
    </row>
    <row r="18" spans="1:3" s="2" customFormat="1" ht="23.1" customHeight="1">
      <c r="A18" s="17" t="s">
        <v>344</v>
      </c>
      <c r="B18" s="18" t="s">
        <v>214</v>
      </c>
      <c r="C18" s="35">
        <f>SUM(C19)</f>
        <v>58981</v>
      </c>
    </row>
    <row r="19" spans="1:3" s="2" customFormat="1" ht="23.1" customHeight="1">
      <c r="A19" s="17" t="s">
        <v>345</v>
      </c>
      <c r="B19" s="18" t="s">
        <v>346</v>
      </c>
      <c r="C19" s="35">
        <v>58981</v>
      </c>
    </row>
  </sheetData>
  <mergeCells count="1">
    <mergeCell ref="A2:C2"/>
  </mergeCells>
  <phoneticPr fontId="4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3"/>
  <sheetViews>
    <sheetView workbookViewId="0">
      <selection activeCell="F14" sqref="F14"/>
    </sheetView>
  </sheetViews>
  <sheetFormatPr defaultColWidth="7" defaultRowHeight="15" customHeight="1"/>
  <cols>
    <col min="1" max="1" width="15.625" style="3" customWidth="1"/>
    <col min="2" max="2" width="46.625" style="1" customWidth="1"/>
    <col min="3" max="3" width="13" style="4" customWidth="1"/>
    <col min="4" max="223" width="7" style="5" customWidth="1"/>
  </cols>
  <sheetData>
    <row r="1" spans="1:3" ht="21.75" customHeight="1">
      <c r="A1" s="6" t="s">
        <v>347</v>
      </c>
    </row>
    <row r="2" spans="1:3" ht="23.25">
      <c r="A2" s="224" t="s">
        <v>348</v>
      </c>
      <c r="B2" s="234"/>
      <c r="C2" s="225"/>
    </row>
    <row r="3" spans="1:3" s="1" customFormat="1" ht="21" customHeight="1">
      <c r="A3" s="3"/>
      <c r="C3" s="7" t="s">
        <v>57</v>
      </c>
    </row>
    <row r="4" spans="1:3" s="1" customFormat="1" ht="27" customHeight="1">
      <c r="A4" s="8" t="s">
        <v>292</v>
      </c>
      <c r="B4" s="9" t="s">
        <v>293</v>
      </c>
      <c r="C4" s="10" t="s">
        <v>5</v>
      </c>
    </row>
    <row r="5" spans="1:3" s="1" customFormat="1" ht="21" customHeight="1">
      <c r="A5" s="11"/>
      <c r="B5" s="12" t="s">
        <v>119</v>
      </c>
      <c r="C5" s="13">
        <f>C6+C15</f>
        <v>115029</v>
      </c>
    </row>
    <row r="6" spans="1:3" s="1" customFormat="1" ht="21" customHeight="1">
      <c r="A6" s="14">
        <v>209</v>
      </c>
      <c r="B6" s="15" t="s">
        <v>349</v>
      </c>
      <c r="C6" s="16">
        <f>C7+C12</f>
        <v>46865</v>
      </c>
    </row>
    <row r="7" spans="1:3" s="2" customFormat="1" ht="23.1" customHeight="1">
      <c r="A7" s="17" t="s">
        <v>350</v>
      </c>
      <c r="B7" s="18" t="s">
        <v>351</v>
      </c>
      <c r="C7" s="19">
        <f>SUM(C8:C11)</f>
        <v>21417</v>
      </c>
    </row>
    <row r="8" spans="1:3" s="2" customFormat="1" ht="23.1" customHeight="1">
      <c r="A8" s="17" t="s">
        <v>352</v>
      </c>
      <c r="B8" s="18" t="s">
        <v>353</v>
      </c>
      <c r="C8" s="19">
        <v>20443</v>
      </c>
    </row>
    <row r="9" spans="1:3" s="2" customFormat="1" ht="23.1" customHeight="1">
      <c r="A9" s="17" t="s">
        <v>354</v>
      </c>
      <c r="B9" s="18" t="s">
        <v>355</v>
      </c>
      <c r="C9" s="19">
        <v>963</v>
      </c>
    </row>
    <row r="10" spans="1:3" s="2" customFormat="1" ht="23.1" customHeight="1">
      <c r="A10" s="17" t="s">
        <v>356</v>
      </c>
      <c r="B10" s="18" t="s">
        <v>357</v>
      </c>
      <c r="C10" s="19"/>
    </row>
    <row r="11" spans="1:3" s="2" customFormat="1" ht="23.1" customHeight="1">
      <c r="A11" s="17" t="s">
        <v>358</v>
      </c>
      <c r="B11" s="18" t="s">
        <v>359</v>
      </c>
      <c r="C11" s="19">
        <v>11</v>
      </c>
    </row>
    <row r="12" spans="1:3" s="1" customFormat="1" ht="21" customHeight="1">
      <c r="A12" s="20" t="s">
        <v>360</v>
      </c>
      <c r="B12" s="21" t="s">
        <v>361</v>
      </c>
      <c r="C12" s="22">
        <f>SUM(C13:C14)</f>
        <v>25448</v>
      </c>
    </row>
    <row r="13" spans="1:3" s="1" customFormat="1" ht="21" customHeight="1">
      <c r="A13" s="20" t="s">
        <v>362</v>
      </c>
      <c r="B13" s="21" t="s">
        <v>363</v>
      </c>
      <c r="C13" s="22">
        <v>23748</v>
      </c>
    </row>
    <row r="14" spans="1:3" s="1" customFormat="1" ht="21" customHeight="1">
      <c r="A14" s="20" t="s">
        <v>364</v>
      </c>
      <c r="B14" s="21" t="s">
        <v>365</v>
      </c>
      <c r="C14" s="22">
        <v>1700</v>
      </c>
    </row>
    <row r="15" spans="1:3" s="1" customFormat="1" ht="21" customHeight="1">
      <c r="A15" s="14" t="s">
        <v>366</v>
      </c>
      <c r="B15" s="15" t="s">
        <v>260</v>
      </c>
      <c r="C15" s="13">
        <f>C16</f>
        <v>68164</v>
      </c>
    </row>
    <row r="16" spans="1:3" s="1" customFormat="1" ht="21" customHeight="1">
      <c r="A16" s="20" t="s">
        <v>367</v>
      </c>
      <c r="B16" s="21" t="s">
        <v>368</v>
      </c>
      <c r="C16" s="16">
        <f>C17</f>
        <v>68164</v>
      </c>
    </row>
    <row r="17" spans="1:3" s="1" customFormat="1" ht="21" customHeight="1">
      <c r="A17" s="20" t="s">
        <v>369</v>
      </c>
      <c r="B17" s="21" t="s">
        <v>370</v>
      </c>
      <c r="C17" s="16">
        <v>68164</v>
      </c>
    </row>
    <row r="18" spans="1:3" ht="19.5" customHeight="1"/>
    <row r="19" spans="1:3" ht="19.5" customHeight="1"/>
    <row r="20" spans="1:3" ht="19.5" customHeight="1"/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</sheetData>
  <mergeCells count="1">
    <mergeCell ref="A2:C2"/>
  </mergeCells>
  <phoneticPr fontId="4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opLeftCell="A28" workbookViewId="0">
      <selection activeCell="C31" sqref="C31"/>
    </sheetView>
  </sheetViews>
  <sheetFormatPr defaultColWidth="7" defaultRowHeight="15"/>
  <cols>
    <col min="1" max="1" width="13.75" style="5" customWidth="1"/>
    <col min="2" max="2" width="35.125" style="3" customWidth="1"/>
    <col min="3" max="3" width="29.625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53" hidden="1" customWidth="1"/>
    <col min="8" max="8" width="17.5" style="53" hidden="1" customWidth="1"/>
    <col min="9" max="9" width="12.5" style="54" hidden="1" customWidth="1"/>
    <col min="10" max="10" width="7" style="55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9.25" customHeight="1">
      <c r="A1" s="6" t="s">
        <v>55</v>
      </c>
      <c r="B1" s="6"/>
    </row>
    <row r="2" spans="1:25" ht="28.5" customHeight="1">
      <c r="B2" s="224" t="s">
        <v>56</v>
      </c>
      <c r="C2" s="225"/>
      <c r="G2" s="5"/>
      <c r="H2" s="5"/>
      <c r="I2" s="5"/>
    </row>
    <row r="3" spans="1:25" s="1" customFormat="1" ht="21.75" customHeight="1">
      <c r="B3" s="3"/>
      <c r="C3" s="91" t="s">
        <v>57</v>
      </c>
      <c r="E3" s="1">
        <v>12.11</v>
      </c>
      <c r="G3" s="1">
        <v>12.22</v>
      </c>
      <c r="J3" s="4"/>
      <c r="M3" s="1">
        <v>1.2</v>
      </c>
    </row>
    <row r="4" spans="1:25" s="1" customFormat="1" ht="39" customHeight="1">
      <c r="A4" s="56" t="s">
        <v>58</v>
      </c>
      <c r="B4" s="56" t="s">
        <v>4</v>
      </c>
      <c r="C4" s="10" t="s">
        <v>5</v>
      </c>
      <c r="G4" s="92" t="s">
        <v>59</v>
      </c>
      <c r="H4" s="92" t="s">
        <v>60</v>
      </c>
      <c r="I4" s="92" t="s">
        <v>61</v>
      </c>
      <c r="J4" s="4"/>
      <c r="M4" s="92" t="s">
        <v>59</v>
      </c>
      <c r="N4" s="101" t="s">
        <v>60</v>
      </c>
      <c r="O4" s="92" t="s">
        <v>61</v>
      </c>
    </row>
    <row r="5" spans="1:25" s="3" customFormat="1" ht="39" customHeight="1">
      <c r="A5" s="160"/>
      <c r="B5" s="93" t="s">
        <v>62</v>
      </c>
      <c r="C5" s="9">
        <f>SUM(C6:C28)</f>
        <v>337186</v>
      </c>
      <c r="D5" s="3">
        <v>105429</v>
      </c>
      <c r="E5" s="3">
        <v>595734.14</v>
      </c>
      <c r="F5" s="3">
        <f>104401+13602</f>
        <v>118003</v>
      </c>
      <c r="G5" s="95" t="s">
        <v>63</v>
      </c>
      <c r="H5" s="95" t="s">
        <v>64</v>
      </c>
      <c r="I5" s="95">
        <v>596221.15</v>
      </c>
      <c r="J5" s="3" t="e">
        <f>G5-B5</f>
        <v>#VALUE!</v>
      </c>
      <c r="K5" s="3">
        <f>I5-C5</f>
        <v>259035.15000000002</v>
      </c>
      <c r="L5" s="3">
        <v>75943</v>
      </c>
      <c r="M5" s="95" t="s">
        <v>63</v>
      </c>
      <c r="N5" s="95" t="s">
        <v>64</v>
      </c>
      <c r="O5" s="95">
        <v>643048.94999999995</v>
      </c>
      <c r="P5" s="3" t="e">
        <f>M5-B5</f>
        <v>#VALUE!</v>
      </c>
      <c r="Q5" s="3">
        <f>O5-C5</f>
        <v>305862.94999999995</v>
      </c>
      <c r="S5" s="3">
        <v>717759</v>
      </c>
      <c r="U5" s="102" t="s">
        <v>63</v>
      </c>
      <c r="V5" s="102" t="s">
        <v>64</v>
      </c>
      <c r="W5" s="102">
        <v>659380.53</v>
      </c>
      <c r="X5" s="3">
        <f>C5-W5</f>
        <v>-322194.53000000003</v>
      </c>
      <c r="Y5" s="3" t="e">
        <f>U5-B5</f>
        <v>#VALUE!</v>
      </c>
    </row>
    <row r="6" spans="1:25" s="79" customFormat="1" ht="39" customHeight="1">
      <c r="A6" s="59" t="s">
        <v>63</v>
      </c>
      <c r="B6" s="96" t="s">
        <v>65</v>
      </c>
      <c r="C6" s="161">
        <v>20060</v>
      </c>
      <c r="E6" s="79">
        <v>7616.62</v>
      </c>
      <c r="G6" s="162" t="s">
        <v>66</v>
      </c>
      <c r="H6" s="162" t="s">
        <v>67</v>
      </c>
      <c r="I6" s="162">
        <v>7616.62</v>
      </c>
      <c r="J6" s="79" t="e">
        <f>G6-B6</f>
        <v>#VALUE!</v>
      </c>
      <c r="K6" s="79">
        <f>I6-C6</f>
        <v>-12443.380000000001</v>
      </c>
      <c r="M6" s="162" t="s">
        <v>66</v>
      </c>
      <c r="N6" s="162" t="s">
        <v>67</v>
      </c>
      <c r="O6" s="162">
        <v>7749.58</v>
      </c>
      <c r="P6" s="79" t="e">
        <f>M6-B6</f>
        <v>#VALUE!</v>
      </c>
      <c r="Q6" s="79">
        <f>O6-C6</f>
        <v>-12310.42</v>
      </c>
      <c r="U6" s="168" t="s">
        <v>66</v>
      </c>
      <c r="V6" s="168" t="s">
        <v>67</v>
      </c>
      <c r="W6" s="168">
        <v>8475.4699999999993</v>
      </c>
      <c r="X6" s="79">
        <f>C6-W6</f>
        <v>11584.53</v>
      </c>
      <c r="Y6" s="79" t="e">
        <f>U6-B6</f>
        <v>#VALUE!</v>
      </c>
    </row>
    <row r="7" spans="1:25" s="82" customFormat="1" ht="39" customHeight="1">
      <c r="A7" s="59" t="s">
        <v>68</v>
      </c>
      <c r="B7" s="96" t="s">
        <v>69</v>
      </c>
      <c r="C7" s="161"/>
      <c r="E7" s="82">
        <v>3922.87</v>
      </c>
      <c r="G7" s="163" t="s">
        <v>70</v>
      </c>
      <c r="H7" s="163" t="s">
        <v>71</v>
      </c>
      <c r="I7" s="163">
        <v>3922.87</v>
      </c>
      <c r="J7" s="82" t="e">
        <f>G7-B7</f>
        <v>#VALUE!</v>
      </c>
      <c r="K7" s="82">
        <f>I7-C7</f>
        <v>3922.87</v>
      </c>
      <c r="L7" s="82">
        <v>750</v>
      </c>
      <c r="M7" s="163" t="s">
        <v>70</v>
      </c>
      <c r="N7" s="163" t="s">
        <v>71</v>
      </c>
      <c r="O7" s="163">
        <v>4041.81</v>
      </c>
      <c r="P7" s="82" t="e">
        <f>M7-B7</f>
        <v>#VALUE!</v>
      </c>
      <c r="Q7" s="82">
        <f>O7-C7</f>
        <v>4041.81</v>
      </c>
      <c r="U7" s="169" t="s">
        <v>70</v>
      </c>
      <c r="V7" s="169" t="s">
        <v>71</v>
      </c>
      <c r="W7" s="169">
        <v>4680.9399999999996</v>
      </c>
      <c r="X7" s="82">
        <f>C7-W7</f>
        <v>-4680.9399999999996</v>
      </c>
      <c r="Y7" s="82" t="e">
        <f>U7-B7</f>
        <v>#VALUE!</v>
      </c>
    </row>
    <row r="8" spans="1:25" s="82" customFormat="1" ht="39" customHeight="1">
      <c r="A8" s="59" t="s">
        <v>72</v>
      </c>
      <c r="B8" s="96" t="s">
        <v>73</v>
      </c>
      <c r="C8" s="161">
        <v>10206</v>
      </c>
      <c r="G8" s="163"/>
      <c r="H8" s="163"/>
      <c r="I8" s="163"/>
      <c r="M8" s="163"/>
      <c r="N8" s="163"/>
      <c r="O8" s="163"/>
      <c r="U8" s="169"/>
      <c r="V8" s="169"/>
      <c r="W8" s="169"/>
    </row>
    <row r="9" spans="1:25" s="82" customFormat="1" ht="39" customHeight="1">
      <c r="A9" s="59" t="s">
        <v>74</v>
      </c>
      <c r="B9" s="96" t="s">
        <v>75</v>
      </c>
      <c r="C9" s="161">
        <v>98300</v>
      </c>
      <c r="G9" s="163"/>
      <c r="H9" s="163"/>
      <c r="I9" s="163"/>
      <c r="M9" s="163"/>
      <c r="N9" s="163"/>
      <c r="O9" s="163"/>
      <c r="U9" s="169"/>
      <c r="V9" s="169"/>
      <c r="W9" s="169"/>
    </row>
    <row r="10" spans="1:25" s="82" customFormat="1" ht="39" customHeight="1">
      <c r="A10" s="59" t="s">
        <v>76</v>
      </c>
      <c r="B10" s="96" t="s">
        <v>77</v>
      </c>
      <c r="C10" s="161">
        <v>8085</v>
      </c>
      <c r="G10" s="163"/>
      <c r="H10" s="163"/>
      <c r="I10" s="163"/>
      <c r="M10" s="163"/>
      <c r="N10" s="163"/>
      <c r="O10" s="163"/>
      <c r="U10" s="169"/>
      <c r="V10" s="169"/>
      <c r="W10" s="169"/>
    </row>
    <row r="11" spans="1:25" s="82" customFormat="1" ht="39" customHeight="1">
      <c r="A11" s="59" t="s">
        <v>78</v>
      </c>
      <c r="B11" s="96" t="s">
        <v>79</v>
      </c>
      <c r="C11" s="161">
        <v>2435</v>
      </c>
      <c r="G11" s="163"/>
      <c r="H11" s="163"/>
      <c r="I11" s="163"/>
      <c r="M11" s="163"/>
      <c r="N11" s="163"/>
      <c r="O11" s="163"/>
      <c r="U11" s="169"/>
      <c r="V11" s="169"/>
      <c r="W11" s="169"/>
    </row>
    <row r="12" spans="1:25" s="82" customFormat="1" ht="39" customHeight="1">
      <c r="A12" s="59" t="s">
        <v>80</v>
      </c>
      <c r="B12" s="96" t="s">
        <v>81</v>
      </c>
      <c r="C12" s="161">
        <v>49321</v>
      </c>
      <c r="G12" s="163"/>
      <c r="H12" s="163"/>
      <c r="I12" s="163"/>
      <c r="M12" s="163"/>
      <c r="N12" s="163"/>
      <c r="O12" s="163"/>
      <c r="U12" s="169"/>
      <c r="V12" s="169"/>
      <c r="W12" s="169"/>
    </row>
    <row r="13" spans="1:25" s="82" customFormat="1" ht="39" customHeight="1">
      <c r="A13" s="59" t="s">
        <v>82</v>
      </c>
      <c r="B13" s="96" t="s">
        <v>83</v>
      </c>
      <c r="C13" s="161">
        <v>20965</v>
      </c>
      <c r="G13" s="163"/>
      <c r="H13" s="163"/>
      <c r="I13" s="163"/>
      <c r="M13" s="163"/>
      <c r="N13" s="163"/>
      <c r="O13" s="163"/>
      <c r="U13" s="169"/>
      <c r="V13" s="169"/>
      <c r="W13" s="169"/>
    </row>
    <row r="14" spans="1:25" s="82" customFormat="1" ht="39" customHeight="1">
      <c r="A14" s="59" t="s">
        <v>84</v>
      </c>
      <c r="B14" s="96" t="s">
        <v>85</v>
      </c>
      <c r="C14" s="161">
        <v>8187</v>
      </c>
      <c r="G14" s="163"/>
      <c r="H14" s="163"/>
      <c r="I14" s="163"/>
      <c r="M14" s="163"/>
      <c r="N14" s="163"/>
      <c r="O14" s="163"/>
      <c r="U14" s="169"/>
      <c r="V14" s="169"/>
      <c r="W14" s="169"/>
    </row>
    <row r="15" spans="1:25" s="82" customFormat="1" ht="39" customHeight="1">
      <c r="A15" s="59" t="s">
        <v>86</v>
      </c>
      <c r="B15" s="96" t="s">
        <v>87</v>
      </c>
      <c r="C15" s="161">
        <v>8216</v>
      </c>
      <c r="G15" s="163"/>
      <c r="H15" s="163"/>
      <c r="I15" s="163"/>
      <c r="M15" s="163"/>
      <c r="N15" s="163"/>
      <c r="O15" s="163"/>
      <c r="U15" s="169"/>
      <c r="V15" s="169"/>
      <c r="W15" s="169"/>
    </row>
    <row r="16" spans="1:25" s="82" customFormat="1" ht="39" customHeight="1">
      <c r="A16" s="59" t="s">
        <v>88</v>
      </c>
      <c r="B16" s="96" t="s">
        <v>89</v>
      </c>
      <c r="C16" s="161">
        <v>75218</v>
      </c>
      <c r="G16" s="163"/>
      <c r="H16" s="163"/>
      <c r="I16" s="163"/>
      <c r="M16" s="163"/>
      <c r="N16" s="163"/>
      <c r="O16" s="163"/>
      <c r="U16" s="169"/>
      <c r="V16" s="169"/>
      <c r="W16" s="169"/>
    </row>
    <row r="17" spans="1:25" s="82" customFormat="1" ht="39" customHeight="1">
      <c r="A17" s="59" t="s">
        <v>90</v>
      </c>
      <c r="B17" s="96" t="s">
        <v>91</v>
      </c>
      <c r="C17" s="161">
        <v>6230</v>
      </c>
      <c r="G17" s="163"/>
      <c r="H17" s="163"/>
      <c r="I17" s="163"/>
      <c r="M17" s="163"/>
      <c r="N17" s="163"/>
      <c r="O17" s="163"/>
      <c r="U17" s="169"/>
      <c r="V17" s="169"/>
      <c r="W17" s="169"/>
    </row>
    <row r="18" spans="1:25" s="82" customFormat="1" ht="39" customHeight="1">
      <c r="A18" s="59" t="s">
        <v>92</v>
      </c>
      <c r="B18" s="96" t="s">
        <v>93</v>
      </c>
      <c r="C18" s="161">
        <v>11384</v>
      </c>
      <c r="G18" s="163"/>
      <c r="H18" s="163"/>
      <c r="I18" s="163"/>
      <c r="M18" s="163"/>
      <c r="N18" s="163"/>
      <c r="O18" s="163"/>
      <c r="U18" s="169"/>
      <c r="V18" s="169"/>
      <c r="W18" s="169"/>
    </row>
    <row r="19" spans="1:25" s="82" customFormat="1" ht="39" customHeight="1">
      <c r="A19" s="59" t="s">
        <v>94</v>
      </c>
      <c r="B19" s="96" t="s">
        <v>95</v>
      </c>
      <c r="C19" s="161">
        <v>435</v>
      </c>
      <c r="G19" s="163"/>
      <c r="H19" s="163"/>
      <c r="I19" s="163"/>
      <c r="M19" s="163"/>
      <c r="N19" s="163"/>
      <c r="O19" s="163"/>
      <c r="U19" s="169"/>
      <c r="V19" s="169"/>
      <c r="W19" s="169"/>
    </row>
    <row r="20" spans="1:25" s="82" customFormat="1" ht="39" customHeight="1">
      <c r="A20" s="59" t="s">
        <v>96</v>
      </c>
      <c r="B20" s="96" t="s">
        <v>97</v>
      </c>
      <c r="C20" s="161"/>
      <c r="G20" s="163"/>
      <c r="H20" s="163"/>
      <c r="I20" s="163"/>
      <c r="M20" s="163"/>
      <c r="N20" s="163"/>
      <c r="O20" s="163"/>
      <c r="U20" s="169"/>
      <c r="V20" s="169"/>
      <c r="W20" s="169"/>
    </row>
    <row r="21" spans="1:25" s="82" customFormat="1" ht="39" customHeight="1">
      <c r="A21" s="59" t="s">
        <v>98</v>
      </c>
      <c r="B21" s="96" t="s">
        <v>99</v>
      </c>
      <c r="C21" s="161">
        <v>1584</v>
      </c>
      <c r="G21" s="163"/>
      <c r="H21" s="163"/>
      <c r="I21" s="163"/>
      <c r="M21" s="163"/>
      <c r="N21" s="163"/>
      <c r="O21" s="163"/>
      <c r="U21" s="169"/>
      <c r="V21" s="169"/>
      <c r="W21" s="169"/>
    </row>
    <row r="22" spans="1:25" s="82" customFormat="1" ht="39" customHeight="1">
      <c r="A22" s="59" t="s">
        <v>100</v>
      </c>
      <c r="B22" s="96" t="s">
        <v>101</v>
      </c>
      <c r="C22" s="161">
        <v>212</v>
      </c>
      <c r="G22" s="163"/>
      <c r="H22" s="163"/>
      <c r="I22" s="163"/>
      <c r="M22" s="163"/>
      <c r="N22" s="163"/>
      <c r="O22" s="163"/>
      <c r="U22" s="169"/>
      <c r="V22" s="169"/>
      <c r="W22" s="169"/>
    </row>
    <row r="23" spans="1:25" s="82" customFormat="1" ht="39" customHeight="1">
      <c r="A23" s="59" t="s">
        <v>102</v>
      </c>
      <c r="B23" s="96" t="s">
        <v>103</v>
      </c>
      <c r="C23" s="161"/>
      <c r="G23" s="163"/>
      <c r="H23" s="163"/>
      <c r="I23" s="163"/>
      <c r="M23" s="163"/>
      <c r="N23" s="163"/>
      <c r="O23" s="163"/>
      <c r="U23" s="169"/>
      <c r="V23" s="169"/>
      <c r="W23" s="169"/>
    </row>
    <row r="24" spans="1:25" s="82" customFormat="1" ht="39" customHeight="1">
      <c r="A24" s="59" t="s">
        <v>104</v>
      </c>
      <c r="B24" s="96" t="s">
        <v>105</v>
      </c>
      <c r="C24" s="161">
        <v>2682</v>
      </c>
      <c r="G24" s="163"/>
      <c r="H24" s="163"/>
      <c r="I24" s="163"/>
      <c r="M24" s="163"/>
      <c r="N24" s="163"/>
      <c r="O24" s="163"/>
      <c r="U24" s="169"/>
      <c r="V24" s="169"/>
      <c r="W24" s="169"/>
    </row>
    <row r="25" spans="1:25" s="82" customFormat="1" ht="39" customHeight="1">
      <c r="A25" s="59" t="s">
        <v>106</v>
      </c>
      <c r="B25" s="96" t="s">
        <v>107</v>
      </c>
      <c r="C25" s="161">
        <v>3750</v>
      </c>
      <c r="G25" s="163"/>
      <c r="H25" s="163"/>
      <c r="I25" s="163"/>
      <c r="M25" s="163"/>
      <c r="N25" s="163"/>
      <c r="O25" s="163"/>
      <c r="U25" s="169"/>
      <c r="V25" s="169"/>
      <c r="W25" s="169"/>
    </row>
    <row r="26" spans="1:25" s="82" customFormat="1" ht="39" customHeight="1">
      <c r="A26" s="59" t="s">
        <v>108</v>
      </c>
      <c r="B26" s="96" t="s">
        <v>109</v>
      </c>
      <c r="C26" s="161">
        <v>6069</v>
      </c>
      <c r="G26" s="163"/>
      <c r="H26" s="163"/>
      <c r="I26" s="163"/>
      <c r="M26" s="163"/>
      <c r="N26" s="163"/>
      <c r="O26" s="163"/>
      <c r="U26" s="169"/>
      <c r="V26" s="169"/>
      <c r="W26" s="169"/>
    </row>
    <row r="27" spans="1:25" s="82" customFormat="1" ht="39" customHeight="1">
      <c r="A27" s="59" t="s">
        <v>110</v>
      </c>
      <c r="B27" s="96" t="s">
        <v>111</v>
      </c>
      <c r="C27" s="161">
        <v>12</v>
      </c>
      <c r="G27" s="163"/>
      <c r="H27" s="163"/>
      <c r="I27" s="163"/>
      <c r="M27" s="163"/>
      <c r="N27" s="163"/>
      <c r="O27" s="163"/>
      <c r="U27" s="169"/>
      <c r="V27" s="169"/>
      <c r="W27" s="169"/>
    </row>
    <row r="28" spans="1:25" s="1" customFormat="1" ht="39" customHeight="1">
      <c r="A28" s="161">
        <v>229</v>
      </c>
      <c r="B28" s="96" t="s">
        <v>112</v>
      </c>
      <c r="C28" s="161">
        <v>3835</v>
      </c>
      <c r="D28" s="85"/>
      <c r="E28" s="85">
        <v>135.6</v>
      </c>
      <c r="G28" s="97" t="s">
        <v>113</v>
      </c>
      <c r="H28" s="97" t="s">
        <v>114</v>
      </c>
      <c r="I28" s="98">
        <v>135.6</v>
      </c>
      <c r="J28" s="4" t="e">
        <f>G28-B28</f>
        <v>#VALUE!</v>
      </c>
      <c r="K28" s="61">
        <f>I28-C28</f>
        <v>-3699.4</v>
      </c>
      <c r="L28" s="61"/>
      <c r="M28" s="97" t="s">
        <v>113</v>
      </c>
      <c r="N28" s="97" t="s">
        <v>114</v>
      </c>
      <c r="O28" s="98">
        <v>135.6</v>
      </c>
      <c r="P28" s="4" t="e">
        <f>M28-B28</f>
        <v>#VALUE!</v>
      </c>
      <c r="Q28" s="61">
        <f>O28-C28</f>
        <v>-3699.4</v>
      </c>
      <c r="U28" s="103" t="s">
        <v>113</v>
      </c>
      <c r="V28" s="103" t="s">
        <v>114</v>
      </c>
      <c r="W28" s="104">
        <v>135.6</v>
      </c>
      <c r="X28" s="1">
        <f>C28-W28</f>
        <v>3699.4</v>
      </c>
      <c r="Y28" s="1" t="e">
        <f>U28-B28</f>
        <v>#VALUE!</v>
      </c>
    </row>
    <row r="29" spans="1:25" s="1" customFormat="1" ht="39" customHeight="1">
      <c r="A29" s="161"/>
      <c r="B29" s="93" t="s">
        <v>115</v>
      </c>
      <c r="C29" s="10">
        <f>C30</f>
        <v>27190</v>
      </c>
      <c r="D29" s="61">
        <v>105429</v>
      </c>
      <c r="E29" s="99">
        <v>595734.14</v>
      </c>
      <c r="F29" s="1">
        <f>104401+13602</f>
        <v>118003</v>
      </c>
      <c r="G29" s="97" t="s">
        <v>63</v>
      </c>
      <c r="H29" s="97" t="s">
        <v>64</v>
      </c>
      <c r="I29" s="98">
        <v>596221.15</v>
      </c>
      <c r="J29" s="4" t="e">
        <f>G29-B29</f>
        <v>#VALUE!</v>
      </c>
      <c r="K29" s="61">
        <f>I29-C29</f>
        <v>569031.15</v>
      </c>
      <c r="L29" s="61">
        <v>75943</v>
      </c>
      <c r="M29" s="97" t="s">
        <v>63</v>
      </c>
      <c r="N29" s="97" t="s">
        <v>64</v>
      </c>
      <c r="O29" s="98">
        <v>643048.94999999995</v>
      </c>
      <c r="P29" s="4" t="e">
        <f>M29-B29</f>
        <v>#VALUE!</v>
      </c>
      <c r="Q29" s="61">
        <f>O29-C29</f>
        <v>615858.94999999995</v>
      </c>
      <c r="S29" s="1">
        <v>717759</v>
      </c>
      <c r="U29" s="103" t="s">
        <v>63</v>
      </c>
      <c r="V29" s="103" t="s">
        <v>64</v>
      </c>
      <c r="W29" s="104">
        <v>659380.53</v>
      </c>
      <c r="X29" s="1">
        <f>C29-W29</f>
        <v>-632190.53</v>
      </c>
      <c r="Y29" s="1" t="e">
        <f>U29-B29</f>
        <v>#VALUE!</v>
      </c>
    </row>
    <row r="30" spans="1:25" s="1" customFormat="1" ht="39" customHeight="1">
      <c r="A30" s="161">
        <v>230</v>
      </c>
      <c r="B30" s="96" t="s">
        <v>116</v>
      </c>
      <c r="C30" s="164">
        <f>SUM(C31:C32)</f>
        <v>27190</v>
      </c>
      <c r="D30" s="61"/>
      <c r="E30" s="61"/>
      <c r="G30" s="97"/>
      <c r="H30" s="97"/>
      <c r="I30" s="98"/>
      <c r="J30" s="4"/>
      <c r="K30" s="61"/>
      <c r="L30" s="61"/>
      <c r="M30" s="97"/>
      <c r="N30" s="97"/>
      <c r="O30" s="98"/>
      <c r="P30" s="4"/>
      <c r="Q30" s="61"/>
      <c r="U30" s="103"/>
      <c r="V30" s="103"/>
      <c r="W30" s="104"/>
    </row>
    <row r="31" spans="1:25" s="1" customFormat="1" ht="39" customHeight="1">
      <c r="A31" s="161">
        <v>23002</v>
      </c>
      <c r="B31" s="165" t="s">
        <v>117</v>
      </c>
      <c r="C31" s="164">
        <v>27190</v>
      </c>
      <c r="D31" s="61"/>
      <c r="E31" s="61">
        <v>3922.87</v>
      </c>
      <c r="G31" s="97" t="s">
        <v>70</v>
      </c>
      <c r="H31" s="97" t="s">
        <v>71</v>
      </c>
      <c r="I31" s="98">
        <v>3922.87</v>
      </c>
      <c r="J31" s="4" t="e">
        <f>G31-B31</f>
        <v>#VALUE!</v>
      </c>
      <c r="K31" s="61">
        <f>I31-C31</f>
        <v>-23267.13</v>
      </c>
      <c r="L31" s="61">
        <v>750</v>
      </c>
      <c r="M31" s="97" t="s">
        <v>70</v>
      </c>
      <c r="N31" s="97" t="s">
        <v>71</v>
      </c>
      <c r="O31" s="98">
        <v>4041.81</v>
      </c>
      <c r="P31" s="4" t="e">
        <f>M31-B31</f>
        <v>#VALUE!</v>
      </c>
      <c r="Q31" s="61">
        <f>O31-C31</f>
        <v>-23148.19</v>
      </c>
      <c r="U31" s="103" t="s">
        <v>70</v>
      </c>
      <c r="V31" s="103" t="s">
        <v>71</v>
      </c>
      <c r="W31" s="104">
        <v>4680.9399999999996</v>
      </c>
      <c r="X31" s="1">
        <f>C31-W31</f>
        <v>22509.06</v>
      </c>
      <c r="Y31" s="1" t="e">
        <f>U31-B31</f>
        <v>#VALUE!</v>
      </c>
    </row>
    <row r="32" spans="1:25" s="1" customFormat="1" ht="39" customHeight="1">
      <c r="A32" s="161">
        <v>23003</v>
      </c>
      <c r="B32" s="165" t="s">
        <v>118</v>
      </c>
      <c r="C32" s="164"/>
      <c r="D32" s="61"/>
      <c r="E32" s="61">
        <v>3922.87</v>
      </c>
      <c r="G32" s="97" t="s">
        <v>70</v>
      </c>
      <c r="H32" s="97" t="s">
        <v>71</v>
      </c>
      <c r="I32" s="98">
        <v>3922.87</v>
      </c>
      <c r="J32" s="4" t="e">
        <f>G32-B32</f>
        <v>#VALUE!</v>
      </c>
      <c r="K32" s="61">
        <f>I32-C32</f>
        <v>3922.87</v>
      </c>
      <c r="L32" s="61">
        <v>750</v>
      </c>
      <c r="M32" s="97" t="s">
        <v>70</v>
      </c>
      <c r="N32" s="97" t="s">
        <v>71</v>
      </c>
      <c r="O32" s="98">
        <v>4041.81</v>
      </c>
      <c r="P32" s="4" t="e">
        <f>M32-B32</f>
        <v>#VALUE!</v>
      </c>
      <c r="Q32" s="61">
        <f>O32-C32</f>
        <v>4041.81</v>
      </c>
      <c r="U32" s="103" t="s">
        <v>70</v>
      </c>
      <c r="V32" s="103" t="s">
        <v>71</v>
      </c>
      <c r="W32" s="104">
        <v>4680.9399999999996</v>
      </c>
      <c r="X32" s="1">
        <f>C32-W32</f>
        <v>-4680.9399999999996</v>
      </c>
      <c r="Y32" s="1" t="e">
        <f>U32-B32</f>
        <v>#VALUE!</v>
      </c>
    </row>
    <row r="33" spans="1:25" s="1" customFormat="1" ht="39" customHeight="1">
      <c r="A33" s="161"/>
      <c r="B33" s="93" t="s">
        <v>371</v>
      </c>
      <c r="C33" s="164">
        <v>2953</v>
      </c>
      <c r="D33" s="61"/>
      <c r="E33" s="61"/>
      <c r="G33" s="97"/>
      <c r="H33" s="97"/>
      <c r="I33" s="98"/>
      <c r="J33" s="4"/>
      <c r="K33" s="61"/>
      <c r="L33" s="61"/>
      <c r="M33" s="97"/>
      <c r="N33" s="97"/>
      <c r="O33" s="98"/>
      <c r="P33" s="4"/>
      <c r="Q33" s="61"/>
      <c r="U33" s="103"/>
      <c r="V33" s="103"/>
      <c r="W33" s="104"/>
    </row>
    <row r="34" spans="1:25" s="1" customFormat="1" ht="39" customHeight="1">
      <c r="A34" s="161"/>
      <c r="B34" s="93" t="s">
        <v>372</v>
      </c>
      <c r="C34" s="164">
        <v>4739</v>
      </c>
      <c r="D34" s="61"/>
      <c r="E34" s="61"/>
      <c r="G34" s="97"/>
      <c r="H34" s="97"/>
      <c r="I34" s="98"/>
      <c r="J34" s="4"/>
      <c r="K34" s="61"/>
      <c r="L34" s="61"/>
      <c r="M34" s="97"/>
      <c r="N34" s="97"/>
      <c r="O34" s="98"/>
      <c r="P34" s="4"/>
      <c r="Q34" s="61"/>
      <c r="U34" s="103"/>
      <c r="V34" s="103"/>
      <c r="W34" s="104"/>
    </row>
    <row r="35" spans="1:25" s="1" customFormat="1" ht="39" customHeight="1">
      <c r="A35" s="166"/>
      <c r="B35" s="167" t="s">
        <v>119</v>
      </c>
      <c r="C35" s="10">
        <f>C5+C29+C33+C34</f>
        <v>372068</v>
      </c>
      <c r="G35" s="92" t="str">
        <f>""</f>
        <v/>
      </c>
      <c r="H35" s="92" t="str">
        <f>""</f>
        <v/>
      </c>
      <c r="I35" s="92" t="str">
        <f>""</f>
        <v/>
      </c>
      <c r="J35" s="4"/>
      <c r="M35" s="92" t="str">
        <f>""</f>
        <v/>
      </c>
      <c r="N35" s="101" t="str">
        <f>""</f>
        <v/>
      </c>
      <c r="O35" s="92" t="str">
        <f>""</f>
        <v/>
      </c>
      <c r="W35" s="90" t="e">
        <f>W36+#REF!+#REF!+#REF!+#REF!+#REF!+#REF!+#REF!+#REF!+#REF!+#REF!+#REF!+#REF!+#REF!+#REF!+#REF!+#REF!+#REF!+#REF!+#REF!+#REF!</f>
        <v>#REF!</v>
      </c>
      <c r="X35" s="90" t="e">
        <f>X36+#REF!+#REF!+#REF!+#REF!+#REF!+#REF!+#REF!+#REF!+#REF!+#REF!+#REF!+#REF!+#REF!+#REF!+#REF!+#REF!+#REF!+#REF!+#REF!+#REF!</f>
        <v>#REF!</v>
      </c>
    </row>
    <row r="36" spans="1:25" ht="19.5" customHeight="1">
      <c r="Q36" s="64"/>
      <c r="U36" s="69" t="s">
        <v>110</v>
      </c>
      <c r="V36" s="69" t="s">
        <v>120</v>
      </c>
      <c r="W36" s="70">
        <v>19998</v>
      </c>
      <c r="X36" s="5">
        <f>C36-W36</f>
        <v>-19998</v>
      </c>
      <c r="Y36" s="5">
        <f>U36-B36</f>
        <v>232</v>
      </c>
    </row>
    <row r="37" spans="1:25" ht="19.5" customHeight="1">
      <c r="Q37" s="64"/>
      <c r="U37" s="69" t="s">
        <v>121</v>
      </c>
      <c r="V37" s="69" t="s">
        <v>122</v>
      </c>
      <c r="W37" s="70">
        <v>19998</v>
      </c>
      <c r="X37" s="5">
        <f>C37-W37</f>
        <v>-19998</v>
      </c>
      <c r="Y37" s="5">
        <f>U37-B37</f>
        <v>23203</v>
      </c>
    </row>
    <row r="38" spans="1:25" ht="19.5" customHeight="1">
      <c r="Q38" s="64"/>
      <c r="U38" s="69" t="s">
        <v>123</v>
      </c>
      <c r="V38" s="69" t="s">
        <v>124</v>
      </c>
      <c r="W38" s="70">
        <v>19998</v>
      </c>
      <c r="X38" s="5">
        <f>C38-W38</f>
        <v>-19998</v>
      </c>
      <c r="Y38" s="5">
        <f>U38-B38</f>
        <v>2320301</v>
      </c>
    </row>
    <row r="39" spans="1:25" ht="19.5" customHeight="1">
      <c r="Q39" s="64"/>
    </row>
    <row r="40" spans="1:25" ht="19.5" customHeight="1">
      <c r="Q40" s="64"/>
    </row>
    <row r="41" spans="1:25" ht="19.5" customHeight="1">
      <c r="Q41" s="64"/>
    </row>
    <row r="42" spans="1:25" ht="19.5" customHeight="1">
      <c r="Q42" s="64"/>
    </row>
    <row r="43" spans="1:25" ht="19.5" customHeight="1">
      <c r="Q43" s="64"/>
    </row>
    <row r="44" spans="1:25" ht="19.5" customHeight="1">
      <c r="Q44" s="64"/>
    </row>
    <row r="45" spans="1:25" ht="19.5" customHeight="1">
      <c r="Q45" s="64"/>
    </row>
    <row r="46" spans="1:25" ht="19.5" customHeight="1">
      <c r="Q46" s="64"/>
    </row>
    <row r="47" spans="1:25" ht="19.5" customHeight="1">
      <c r="Q47" s="64"/>
    </row>
    <row r="48" spans="1:25" ht="19.5" customHeight="1">
      <c r="Q48" s="64"/>
    </row>
    <row r="49" spans="17:17" ht="19.5" customHeight="1">
      <c r="Q49" s="64"/>
    </row>
    <row r="50" spans="17:17" ht="19.5" customHeight="1">
      <c r="Q50" s="64"/>
    </row>
    <row r="51" spans="17:17" ht="19.5" customHeight="1">
      <c r="Q51" s="64"/>
    </row>
  </sheetData>
  <mergeCells count="1">
    <mergeCell ref="B2:C2"/>
  </mergeCells>
  <phoneticPr fontId="4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392"/>
  <sheetViews>
    <sheetView topLeftCell="A109" zoomScaleNormal="100" workbookViewId="0">
      <selection activeCell="F115" sqref="F115"/>
    </sheetView>
  </sheetViews>
  <sheetFormatPr defaultColWidth="9" defaultRowHeight="13.5"/>
  <cols>
    <col min="1" max="1" width="16.25" style="157" customWidth="1"/>
    <col min="2" max="2" width="33.5" style="157" customWidth="1"/>
    <col min="3" max="3" width="20.5" style="157" customWidth="1"/>
    <col min="4" max="16384" width="9" style="157"/>
  </cols>
  <sheetData>
    <row r="1" spans="1:3" ht="29.25" customHeight="1">
      <c r="B1" s="158"/>
      <c r="C1" s="159" t="s">
        <v>125</v>
      </c>
    </row>
    <row r="2" spans="1:3" ht="28.5" customHeight="1">
      <c r="A2" s="226" t="s">
        <v>379</v>
      </c>
      <c r="B2" s="227"/>
      <c r="C2" s="227"/>
    </row>
    <row r="3" spans="1:3" ht="21.75" customHeight="1">
      <c r="C3" s="159" t="s">
        <v>126</v>
      </c>
    </row>
    <row r="4" spans="1:3" ht="39" customHeight="1">
      <c r="A4" s="190" t="s">
        <v>3</v>
      </c>
      <c r="B4" s="190" t="s">
        <v>4</v>
      </c>
      <c r="C4" s="190" t="s">
        <v>373</v>
      </c>
    </row>
    <row r="5" spans="1:3" ht="18.95" customHeight="1">
      <c r="A5" s="204"/>
      <c r="B5" s="204" t="s">
        <v>128</v>
      </c>
      <c r="C5" s="205">
        <v>337185.81295499997</v>
      </c>
    </row>
    <row r="6" spans="1:3" ht="20.100000000000001" customHeight="1">
      <c r="A6" s="207" t="s">
        <v>63</v>
      </c>
      <c r="B6" s="207" t="s">
        <v>65</v>
      </c>
      <c r="C6" s="205">
        <v>20061</v>
      </c>
    </row>
    <row r="7" spans="1:3" ht="20.100000000000001" customHeight="1">
      <c r="A7" s="206" t="s">
        <v>66</v>
      </c>
      <c r="B7" s="207" t="s">
        <v>380</v>
      </c>
      <c r="C7" s="208">
        <v>496.79294000000004</v>
      </c>
    </row>
    <row r="8" spans="1:3" ht="20.100000000000001" customHeight="1">
      <c r="A8" s="206" t="s">
        <v>70</v>
      </c>
      <c r="B8" s="206" t="s">
        <v>381</v>
      </c>
      <c r="C8" s="208">
        <v>426.19294000000002</v>
      </c>
    </row>
    <row r="9" spans="1:3" ht="20.100000000000001" customHeight="1">
      <c r="A9" s="206" t="s">
        <v>382</v>
      </c>
      <c r="B9" s="206" t="s">
        <v>383</v>
      </c>
      <c r="C9" s="208">
        <v>16.8</v>
      </c>
    </row>
    <row r="10" spans="1:3" ht="20.100000000000001" customHeight="1">
      <c r="A10" s="206" t="s">
        <v>384</v>
      </c>
      <c r="B10" s="206" t="s">
        <v>385</v>
      </c>
      <c r="C10" s="208">
        <v>18</v>
      </c>
    </row>
    <row r="11" spans="1:3" ht="20.100000000000001" customHeight="1">
      <c r="A11" s="206" t="s">
        <v>386</v>
      </c>
      <c r="B11" s="206" t="s">
        <v>387</v>
      </c>
      <c r="C11" s="208">
        <v>35.4</v>
      </c>
    </row>
    <row r="12" spans="1:3" ht="20.100000000000001" customHeight="1">
      <c r="A12" s="206" t="s">
        <v>388</v>
      </c>
      <c r="B12" s="206" t="s">
        <v>389</v>
      </c>
      <c r="C12" s="208">
        <v>0.39999999999999858</v>
      </c>
    </row>
    <row r="13" spans="1:3" ht="20.100000000000001" customHeight="1">
      <c r="A13" s="206" t="s">
        <v>390</v>
      </c>
      <c r="B13" s="207" t="s">
        <v>391</v>
      </c>
      <c r="C13" s="208">
        <v>451.4538</v>
      </c>
    </row>
    <row r="14" spans="1:3" ht="20.100000000000001" customHeight="1">
      <c r="A14" s="206" t="s">
        <v>392</v>
      </c>
      <c r="B14" s="206" t="s">
        <v>393</v>
      </c>
      <c r="C14" s="208">
        <v>393.4538</v>
      </c>
    </row>
    <row r="15" spans="1:3" ht="20.100000000000001" customHeight="1">
      <c r="A15" s="206" t="s">
        <v>394</v>
      </c>
      <c r="B15" s="206" t="s">
        <v>395</v>
      </c>
      <c r="C15" s="208">
        <v>18</v>
      </c>
    </row>
    <row r="16" spans="1:3" ht="20.100000000000001" customHeight="1">
      <c r="A16" s="206" t="s">
        <v>396</v>
      </c>
      <c r="B16" s="206" t="s">
        <v>397</v>
      </c>
      <c r="C16" s="208">
        <v>3</v>
      </c>
    </row>
    <row r="17" spans="1:3" ht="20.100000000000001" customHeight="1">
      <c r="A17" s="206" t="s">
        <v>398</v>
      </c>
      <c r="B17" s="206" t="s">
        <v>399</v>
      </c>
      <c r="C17" s="208">
        <v>21</v>
      </c>
    </row>
    <row r="18" spans="1:3" ht="20.100000000000001" customHeight="1">
      <c r="A18" s="206" t="s">
        <v>400</v>
      </c>
      <c r="B18" s="206" t="s">
        <v>401</v>
      </c>
      <c r="C18" s="208">
        <v>16</v>
      </c>
    </row>
    <row r="19" spans="1:3" ht="20.100000000000001" customHeight="1">
      <c r="A19" s="206" t="s">
        <v>402</v>
      </c>
      <c r="B19" s="207" t="s">
        <v>403</v>
      </c>
      <c r="C19" s="208">
        <v>4985</v>
      </c>
    </row>
    <row r="20" spans="1:3" ht="20.100000000000001" customHeight="1">
      <c r="A20" s="206" t="s">
        <v>404</v>
      </c>
      <c r="B20" s="206" t="s">
        <v>393</v>
      </c>
      <c r="C20" s="208">
        <v>2701</v>
      </c>
    </row>
    <row r="21" spans="1:3" ht="20.100000000000001" customHeight="1">
      <c r="A21" s="206" t="s">
        <v>405</v>
      </c>
      <c r="B21" s="206" t="s">
        <v>406</v>
      </c>
      <c r="C21" s="208">
        <v>275.20000000000005</v>
      </c>
    </row>
    <row r="22" spans="1:3" ht="20.100000000000001" customHeight="1">
      <c r="A22" s="206" t="s">
        <v>407</v>
      </c>
      <c r="B22" s="206" t="s">
        <v>383</v>
      </c>
      <c r="C22" s="208">
        <v>455.34809999999999</v>
      </c>
    </row>
    <row r="23" spans="1:3" ht="20.100000000000001" customHeight="1">
      <c r="A23" s="206" t="s">
        <v>408</v>
      </c>
      <c r="B23" s="206" t="s">
        <v>409</v>
      </c>
      <c r="C23" s="208">
        <v>1013.1436</v>
      </c>
    </row>
    <row r="24" spans="1:3" ht="20.100000000000001" customHeight="1">
      <c r="A24" s="206" t="s">
        <v>410</v>
      </c>
      <c r="B24" s="206" t="s">
        <v>411</v>
      </c>
      <c r="C24" s="208">
        <v>474.94385800000003</v>
      </c>
    </row>
    <row r="25" spans="1:3" ht="20.100000000000001" customHeight="1">
      <c r="A25" s="206" t="s">
        <v>412</v>
      </c>
      <c r="B25" s="206" t="s">
        <v>413</v>
      </c>
      <c r="C25" s="208">
        <v>65.170900000000017</v>
      </c>
    </row>
    <row r="26" spans="1:3" ht="20.100000000000001" customHeight="1">
      <c r="A26" s="206" t="s">
        <v>414</v>
      </c>
      <c r="B26" s="207" t="s">
        <v>415</v>
      </c>
      <c r="C26" s="208">
        <v>1007.0137</v>
      </c>
    </row>
    <row r="27" spans="1:3" ht="20.100000000000001" customHeight="1">
      <c r="A27" s="206" t="s">
        <v>416</v>
      </c>
      <c r="B27" s="206" t="s">
        <v>393</v>
      </c>
      <c r="C27" s="208">
        <v>556.59939999999995</v>
      </c>
    </row>
    <row r="28" spans="1:3" ht="20.100000000000001" customHeight="1">
      <c r="A28" s="206" t="s">
        <v>417</v>
      </c>
      <c r="B28" s="206" t="s">
        <v>406</v>
      </c>
      <c r="C28" s="208">
        <v>67.25</v>
      </c>
    </row>
    <row r="29" spans="1:3" ht="20.100000000000001" customHeight="1">
      <c r="A29" s="206" t="s">
        <v>418</v>
      </c>
      <c r="B29" s="206" t="s">
        <v>419</v>
      </c>
      <c r="C29" s="208">
        <v>70</v>
      </c>
    </row>
    <row r="30" spans="1:3" ht="20.100000000000001" customHeight="1">
      <c r="A30" s="206" t="s">
        <v>420</v>
      </c>
      <c r="B30" s="206" t="s">
        <v>411</v>
      </c>
      <c r="C30" s="208">
        <v>295.16430000000003</v>
      </c>
    </row>
    <row r="31" spans="1:3" ht="20.100000000000001" customHeight="1">
      <c r="A31" s="206" t="s">
        <v>421</v>
      </c>
      <c r="B31" s="206" t="s">
        <v>422</v>
      </c>
      <c r="C31" s="208">
        <v>18</v>
      </c>
    </row>
    <row r="32" spans="1:3" ht="20.100000000000001" customHeight="1">
      <c r="A32" s="206" t="s">
        <v>423</v>
      </c>
      <c r="B32" s="207" t="s">
        <v>424</v>
      </c>
      <c r="C32" s="208">
        <v>350.73160000000001</v>
      </c>
    </row>
    <row r="33" spans="1:3" ht="20.100000000000001" customHeight="1">
      <c r="A33" s="206" t="s">
        <v>425</v>
      </c>
      <c r="B33" s="206" t="s">
        <v>393</v>
      </c>
      <c r="C33" s="208">
        <v>33.378</v>
      </c>
    </row>
    <row r="34" spans="1:3" ht="20.100000000000001" customHeight="1">
      <c r="A34" s="206" t="s">
        <v>426</v>
      </c>
      <c r="B34" s="206" t="s">
        <v>406</v>
      </c>
      <c r="C34" s="208">
        <v>5.99</v>
      </c>
    </row>
    <row r="35" spans="1:3" ht="20.100000000000001" customHeight="1">
      <c r="A35" s="206" t="s">
        <v>427</v>
      </c>
      <c r="B35" s="206" t="s">
        <v>428</v>
      </c>
      <c r="C35" s="208">
        <v>34</v>
      </c>
    </row>
    <row r="36" spans="1:3" ht="20.100000000000001" customHeight="1">
      <c r="A36" s="206" t="s">
        <v>429</v>
      </c>
      <c r="B36" s="206" t="s">
        <v>430</v>
      </c>
      <c r="C36" s="208">
        <v>30</v>
      </c>
    </row>
    <row r="37" spans="1:3" ht="20.100000000000001" customHeight="1">
      <c r="A37" s="206" t="s">
        <v>431</v>
      </c>
      <c r="B37" s="206" t="s">
        <v>411</v>
      </c>
      <c r="C37" s="208">
        <v>247.36359999999999</v>
      </c>
    </row>
    <row r="38" spans="1:3" ht="20.100000000000001" customHeight="1">
      <c r="A38" s="206" t="s">
        <v>432</v>
      </c>
      <c r="B38" s="207" t="s">
        <v>433</v>
      </c>
      <c r="C38" s="208">
        <v>1930.0392999999999</v>
      </c>
    </row>
    <row r="39" spans="1:3" ht="20.100000000000001" customHeight="1">
      <c r="A39" s="206" t="s">
        <v>434</v>
      </c>
      <c r="B39" s="206" t="s">
        <v>393</v>
      </c>
      <c r="C39" s="208">
        <v>877.03930000000003</v>
      </c>
    </row>
    <row r="40" spans="1:3" ht="20.100000000000001" customHeight="1">
      <c r="A40" s="206" t="s">
        <v>435</v>
      </c>
      <c r="B40" s="206" t="s">
        <v>436</v>
      </c>
      <c r="C40" s="208">
        <v>553</v>
      </c>
    </row>
    <row r="41" spans="1:3" ht="20.100000000000001" customHeight="1">
      <c r="A41" s="206" t="s">
        <v>437</v>
      </c>
      <c r="B41" s="206" t="s">
        <v>438</v>
      </c>
      <c r="C41" s="208">
        <v>500</v>
      </c>
    </row>
    <row r="42" spans="1:3" ht="20.100000000000001" customHeight="1">
      <c r="A42" s="206" t="s">
        <v>439</v>
      </c>
      <c r="B42" s="207" t="s">
        <v>440</v>
      </c>
      <c r="C42" s="208">
        <v>600</v>
      </c>
    </row>
    <row r="43" spans="1:3" ht="20.100000000000001" customHeight="1">
      <c r="A43" s="206" t="s">
        <v>441</v>
      </c>
      <c r="B43" s="206" t="s">
        <v>442</v>
      </c>
      <c r="C43" s="208">
        <v>600</v>
      </c>
    </row>
    <row r="44" spans="1:3" ht="20.100000000000001" customHeight="1">
      <c r="A44" s="206" t="s">
        <v>443</v>
      </c>
      <c r="B44" s="207" t="s">
        <v>444</v>
      </c>
      <c r="C44" s="208">
        <v>584.36630000000002</v>
      </c>
    </row>
    <row r="45" spans="1:3" ht="20.100000000000001" customHeight="1">
      <c r="A45" s="206" t="s">
        <v>445</v>
      </c>
      <c r="B45" s="206" t="s">
        <v>393</v>
      </c>
      <c r="C45" s="208">
        <v>387.36630000000002</v>
      </c>
    </row>
    <row r="46" spans="1:3" ht="20.100000000000001" customHeight="1">
      <c r="A46" s="206" t="s">
        <v>446</v>
      </c>
      <c r="B46" s="206" t="s">
        <v>406</v>
      </c>
      <c r="C46" s="208">
        <v>20</v>
      </c>
    </row>
    <row r="47" spans="1:3" ht="20.100000000000001" customHeight="1">
      <c r="A47" s="206" t="s">
        <v>447</v>
      </c>
      <c r="B47" s="206" t="s">
        <v>448</v>
      </c>
      <c r="C47" s="208">
        <v>160</v>
      </c>
    </row>
    <row r="48" spans="1:3" ht="20.100000000000001" customHeight="1">
      <c r="A48" s="206" t="s">
        <v>449</v>
      </c>
      <c r="B48" s="206" t="s">
        <v>436</v>
      </c>
      <c r="C48" s="208">
        <v>12</v>
      </c>
    </row>
    <row r="49" spans="1:3" ht="20.100000000000001" customHeight="1">
      <c r="A49" s="206" t="s">
        <v>450</v>
      </c>
      <c r="B49" s="206" t="s">
        <v>451</v>
      </c>
      <c r="C49" s="208">
        <v>5</v>
      </c>
    </row>
    <row r="50" spans="1:3" ht="20.100000000000001" customHeight="1">
      <c r="A50" s="206" t="s">
        <v>452</v>
      </c>
      <c r="B50" s="207" t="s">
        <v>453</v>
      </c>
      <c r="C50" s="208">
        <v>1639.7464</v>
      </c>
    </row>
    <row r="51" spans="1:3" ht="20.100000000000001" customHeight="1">
      <c r="A51" s="206" t="s">
        <v>454</v>
      </c>
      <c r="B51" s="206" t="s">
        <v>393</v>
      </c>
      <c r="C51" s="208">
        <v>1416.6524999999999</v>
      </c>
    </row>
    <row r="52" spans="1:3" ht="20.100000000000001" customHeight="1">
      <c r="A52" s="206" t="s">
        <v>455</v>
      </c>
      <c r="B52" s="206" t="s">
        <v>406</v>
      </c>
      <c r="C52" s="208">
        <v>98</v>
      </c>
    </row>
    <row r="53" spans="1:3" ht="20.100000000000001" customHeight="1">
      <c r="A53" s="206" t="s">
        <v>456</v>
      </c>
      <c r="B53" s="206" t="s">
        <v>457</v>
      </c>
      <c r="C53" s="208">
        <v>85.093900000000005</v>
      </c>
    </row>
    <row r="54" spans="1:3" ht="20.100000000000001" customHeight="1">
      <c r="A54" s="206" t="s">
        <v>458</v>
      </c>
      <c r="B54" s="206" t="s">
        <v>459</v>
      </c>
      <c r="C54" s="208">
        <v>40</v>
      </c>
    </row>
    <row r="55" spans="1:3" ht="20.100000000000001" customHeight="1">
      <c r="A55" s="206" t="s">
        <v>460</v>
      </c>
      <c r="B55" s="207" t="s">
        <v>461</v>
      </c>
      <c r="C55" s="208">
        <v>1590.896798</v>
      </c>
    </row>
    <row r="56" spans="1:3" ht="20.100000000000001" customHeight="1">
      <c r="A56" s="206" t="s">
        <v>462</v>
      </c>
      <c r="B56" s="206" t="s">
        <v>463</v>
      </c>
      <c r="C56" s="208">
        <v>1060.4000000000001</v>
      </c>
    </row>
    <row r="57" spans="1:3" ht="20.100000000000001" customHeight="1">
      <c r="A57" s="206" t="s">
        <v>464</v>
      </c>
      <c r="B57" s="206" t="s">
        <v>411</v>
      </c>
      <c r="C57" s="208">
        <v>522.49679800000001</v>
      </c>
    </row>
    <row r="58" spans="1:3" ht="20.100000000000001" customHeight="1">
      <c r="A58" s="206" t="s">
        <v>465</v>
      </c>
      <c r="B58" s="206" t="s">
        <v>466</v>
      </c>
      <c r="C58" s="208">
        <v>8</v>
      </c>
    </row>
    <row r="59" spans="1:3" ht="20.100000000000001" customHeight="1">
      <c r="A59" s="206" t="s">
        <v>467</v>
      </c>
      <c r="B59" s="207" t="s">
        <v>468</v>
      </c>
      <c r="C59" s="208">
        <v>61.843400000000003</v>
      </c>
    </row>
    <row r="60" spans="1:3" ht="20.100000000000001" customHeight="1">
      <c r="A60" s="206" t="s">
        <v>469</v>
      </c>
      <c r="B60" s="206" t="s">
        <v>470</v>
      </c>
      <c r="C60" s="208">
        <v>61.843400000000003</v>
      </c>
    </row>
    <row r="61" spans="1:3" ht="20.100000000000001" customHeight="1">
      <c r="A61" s="206" t="s">
        <v>471</v>
      </c>
      <c r="B61" s="207" t="s">
        <v>472</v>
      </c>
      <c r="C61" s="208">
        <v>104.24951999999999</v>
      </c>
    </row>
    <row r="62" spans="1:3" ht="20.100000000000001" customHeight="1">
      <c r="A62" s="206" t="s">
        <v>473</v>
      </c>
      <c r="B62" s="206" t="s">
        <v>474</v>
      </c>
      <c r="C62" s="208">
        <v>2</v>
      </c>
    </row>
    <row r="63" spans="1:3" ht="20.100000000000001" customHeight="1">
      <c r="A63" s="206" t="s">
        <v>475</v>
      </c>
      <c r="B63" s="206" t="s">
        <v>476</v>
      </c>
      <c r="C63" s="208">
        <v>102.24951999999999</v>
      </c>
    </row>
    <row r="64" spans="1:3" ht="20.100000000000001" customHeight="1">
      <c r="A64" s="206" t="s">
        <v>477</v>
      </c>
      <c r="B64" s="207" t="s">
        <v>478</v>
      </c>
      <c r="C64" s="208">
        <v>434.84030000000001</v>
      </c>
    </row>
    <row r="65" spans="1:3" ht="20.100000000000001" customHeight="1">
      <c r="A65" s="206" t="s">
        <v>479</v>
      </c>
      <c r="B65" s="206" t="s">
        <v>393</v>
      </c>
      <c r="C65" s="208">
        <v>210.797</v>
      </c>
    </row>
    <row r="66" spans="1:3" ht="20.100000000000001" customHeight="1">
      <c r="A66" s="206" t="s">
        <v>480</v>
      </c>
      <c r="B66" s="206" t="s">
        <v>406</v>
      </c>
      <c r="C66" s="208">
        <v>85.537199999999999</v>
      </c>
    </row>
    <row r="67" spans="1:3" ht="20.100000000000001" customHeight="1">
      <c r="A67" s="206" t="s">
        <v>481</v>
      </c>
      <c r="B67" s="206" t="s">
        <v>411</v>
      </c>
      <c r="C67" s="208">
        <v>130.0061</v>
      </c>
    </row>
    <row r="68" spans="1:3" ht="20.100000000000001" customHeight="1">
      <c r="A68" s="206" t="s">
        <v>482</v>
      </c>
      <c r="B68" s="206" t="s">
        <v>483</v>
      </c>
      <c r="C68" s="208">
        <v>8.5</v>
      </c>
    </row>
    <row r="69" spans="1:3" ht="20.100000000000001" customHeight="1">
      <c r="A69" s="206" t="s">
        <v>484</v>
      </c>
      <c r="B69" s="207" t="s">
        <v>485</v>
      </c>
      <c r="C69" s="208">
        <v>2212.7062639999999</v>
      </c>
    </row>
    <row r="70" spans="1:3" ht="20.100000000000001" customHeight="1">
      <c r="A70" s="206" t="s">
        <v>486</v>
      </c>
      <c r="B70" s="206" t="s">
        <v>393</v>
      </c>
      <c r="C70" s="208">
        <v>1762.4148640000001</v>
      </c>
    </row>
    <row r="71" spans="1:3" ht="20.100000000000001" customHeight="1">
      <c r="A71" s="206" t="s">
        <v>487</v>
      </c>
      <c r="B71" s="206" t="s">
        <v>406</v>
      </c>
      <c r="C71" s="208">
        <v>371</v>
      </c>
    </row>
    <row r="72" spans="1:3" ht="20.100000000000001" customHeight="1">
      <c r="A72" s="206" t="s">
        <v>488</v>
      </c>
      <c r="B72" s="206" t="s">
        <v>489</v>
      </c>
      <c r="C72" s="208">
        <v>23</v>
      </c>
    </row>
    <row r="73" spans="1:3" ht="20.100000000000001" customHeight="1">
      <c r="A73" s="206" t="s">
        <v>490</v>
      </c>
      <c r="B73" s="206" t="s">
        <v>491</v>
      </c>
      <c r="C73" s="208">
        <v>56.291400000000003</v>
      </c>
    </row>
    <row r="74" spans="1:3" ht="20.100000000000001" customHeight="1">
      <c r="A74" s="206" t="s">
        <v>492</v>
      </c>
      <c r="B74" s="207" t="s">
        <v>493</v>
      </c>
      <c r="C74" s="208">
        <v>381.29289999999997</v>
      </c>
    </row>
    <row r="75" spans="1:3" ht="20.100000000000001" customHeight="1">
      <c r="A75" s="206" t="s">
        <v>494</v>
      </c>
      <c r="B75" s="206" t="s">
        <v>393</v>
      </c>
      <c r="C75" s="208">
        <v>315.59289999999999</v>
      </c>
    </row>
    <row r="76" spans="1:3" ht="20.100000000000001" customHeight="1">
      <c r="A76" s="206" t="s">
        <v>495</v>
      </c>
      <c r="B76" s="206" t="s">
        <v>406</v>
      </c>
      <c r="C76" s="208">
        <v>49.7</v>
      </c>
    </row>
    <row r="77" spans="1:3" ht="20.100000000000001" customHeight="1">
      <c r="A77" s="206" t="s">
        <v>496</v>
      </c>
      <c r="B77" s="206" t="s">
        <v>497</v>
      </c>
      <c r="C77" s="208">
        <v>16</v>
      </c>
    </row>
    <row r="78" spans="1:3" ht="20.100000000000001" customHeight="1">
      <c r="A78" s="206" t="s">
        <v>498</v>
      </c>
      <c r="B78" s="207" t="s">
        <v>499</v>
      </c>
      <c r="C78" s="208">
        <v>500.52089999999998</v>
      </c>
    </row>
    <row r="79" spans="1:3" ht="20.100000000000001" customHeight="1">
      <c r="A79" s="206" t="s">
        <v>500</v>
      </c>
      <c r="B79" s="206" t="s">
        <v>393</v>
      </c>
      <c r="C79" s="208">
        <v>205.13849999999999</v>
      </c>
    </row>
    <row r="80" spans="1:3" ht="20.100000000000001" customHeight="1">
      <c r="A80" s="206" t="s">
        <v>501</v>
      </c>
      <c r="B80" s="206" t="s">
        <v>502</v>
      </c>
      <c r="C80" s="208">
        <v>286.67</v>
      </c>
    </row>
    <row r="81" spans="1:3" ht="20.100000000000001" customHeight="1">
      <c r="A81" s="206" t="s">
        <v>503</v>
      </c>
      <c r="B81" s="206" t="s">
        <v>411</v>
      </c>
      <c r="C81" s="208">
        <v>8.3084000000000007</v>
      </c>
    </row>
    <row r="82" spans="1:3" ht="20.100000000000001" customHeight="1">
      <c r="A82" s="206" t="s">
        <v>504</v>
      </c>
      <c r="B82" s="206" t="s">
        <v>505</v>
      </c>
      <c r="C82" s="208">
        <v>0.40400000000000003</v>
      </c>
    </row>
    <row r="83" spans="1:3" ht="20.100000000000001" customHeight="1">
      <c r="A83" s="206" t="s">
        <v>506</v>
      </c>
      <c r="B83" s="207" t="s">
        <v>507</v>
      </c>
      <c r="C83" s="208">
        <v>217.63570000000001</v>
      </c>
    </row>
    <row r="84" spans="1:3" ht="20.100000000000001" customHeight="1">
      <c r="A84" s="206" t="s">
        <v>508</v>
      </c>
      <c r="B84" s="206" t="s">
        <v>393</v>
      </c>
      <c r="C84" s="208">
        <v>212.63570000000001</v>
      </c>
    </row>
    <row r="85" spans="1:3" ht="20.100000000000001" customHeight="1">
      <c r="A85" s="206" t="s">
        <v>509</v>
      </c>
      <c r="B85" s="206" t="s">
        <v>510</v>
      </c>
      <c r="C85" s="208">
        <v>5</v>
      </c>
    </row>
    <row r="86" spans="1:3" ht="20.100000000000001" customHeight="1">
      <c r="A86" s="206" t="s">
        <v>511</v>
      </c>
      <c r="B86" s="206" t="s">
        <v>512</v>
      </c>
      <c r="C86" s="208">
        <v>77.428399999999996</v>
      </c>
    </row>
    <row r="87" spans="1:3" ht="20.100000000000001" customHeight="1">
      <c r="A87" s="206" t="s">
        <v>513</v>
      </c>
      <c r="B87" s="206" t="s">
        <v>514</v>
      </c>
      <c r="C87" s="208">
        <v>77.428399999999996</v>
      </c>
    </row>
    <row r="88" spans="1:3" ht="20.100000000000001" customHeight="1">
      <c r="A88" s="206" t="s">
        <v>515</v>
      </c>
      <c r="B88" s="207" t="s">
        <v>516</v>
      </c>
      <c r="C88" s="208">
        <v>2259.12264</v>
      </c>
    </row>
    <row r="89" spans="1:3" ht="20.100000000000001" customHeight="1">
      <c r="A89" s="206" t="s">
        <v>517</v>
      </c>
      <c r="B89" s="206" t="s">
        <v>393</v>
      </c>
      <c r="C89" s="208">
        <v>1811.7923399999997</v>
      </c>
    </row>
    <row r="90" spans="1:3" ht="20.100000000000001" customHeight="1">
      <c r="A90" s="206" t="s">
        <v>518</v>
      </c>
      <c r="B90" s="206" t="s">
        <v>519</v>
      </c>
      <c r="C90" s="208">
        <v>40</v>
      </c>
    </row>
    <row r="91" spans="1:3" ht="20.100000000000001" customHeight="1">
      <c r="A91" s="206" t="s">
        <v>520</v>
      </c>
      <c r="B91" s="206" t="s">
        <v>521</v>
      </c>
      <c r="C91" s="208">
        <v>82</v>
      </c>
    </row>
    <row r="92" spans="1:3" ht="20.100000000000001" customHeight="1">
      <c r="A92" s="206" t="s">
        <v>522</v>
      </c>
      <c r="B92" s="206" t="s">
        <v>523</v>
      </c>
      <c r="C92" s="208">
        <v>5</v>
      </c>
    </row>
    <row r="93" spans="1:3" ht="20.100000000000001" customHeight="1">
      <c r="A93" s="206" t="s">
        <v>524</v>
      </c>
      <c r="B93" s="206" t="s">
        <v>525</v>
      </c>
      <c r="C93" s="208">
        <v>10</v>
      </c>
    </row>
    <row r="94" spans="1:3" ht="20.100000000000001" customHeight="1">
      <c r="A94" s="206" t="s">
        <v>526</v>
      </c>
      <c r="B94" s="206" t="s">
        <v>411</v>
      </c>
      <c r="C94" s="208">
        <v>183.8999</v>
      </c>
    </row>
    <row r="95" spans="1:3" ht="20.100000000000001" customHeight="1">
      <c r="A95" s="206" t="s">
        <v>527</v>
      </c>
      <c r="B95" s="206" t="s">
        <v>528</v>
      </c>
      <c r="C95" s="208">
        <v>126.43040000000001</v>
      </c>
    </row>
    <row r="96" spans="1:3" ht="20.100000000000001" customHeight="1">
      <c r="A96" s="206" t="s">
        <v>529</v>
      </c>
      <c r="B96" s="207" t="s">
        <v>530</v>
      </c>
      <c r="C96" s="208">
        <v>175.87544</v>
      </c>
    </row>
    <row r="97" spans="1:3" ht="20.100000000000001" customHeight="1">
      <c r="A97" s="206" t="s">
        <v>531</v>
      </c>
      <c r="B97" s="206" t="s">
        <v>532</v>
      </c>
      <c r="C97" s="208">
        <v>175.87544</v>
      </c>
    </row>
    <row r="98" spans="1:3" ht="20.100000000000001" customHeight="1">
      <c r="A98" s="207" t="s">
        <v>72</v>
      </c>
      <c r="B98" s="207" t="s">
        <v>73</v>
      </c>
      <c r="C98" s="205">
        <v>10206.113828</v>
      </c>
    </row>
    <row r="99" spans="1:3" ht="20.100000000000001" customHeight="1">
      <c r="A99" s="206" t="s">
        <v>533</v>
      </c>
      <c r="B99" s="207" t="s">
        <v>534</v>
      </c>
      <c r="C99" s="208">
        <v>9</v>
      </c>
    </row>
    <row r="100" spans="1:3" ht="20.100000000000001" customHeight="1">
      <c r="A100" s="206" t="s">
        <v>535</v>
      </c>
      <c r="B100" s="206" t="s">
        <v>536</v>
      </c>
      <c r="C100" s="208">
        <v>9</v>
      </c>
    </row>
    <row r="101" spans="1:3" ht="20.100000000000001" customHeight="1">
      <c r="A101" s="206" t="s">
        <v>537</v>
      </c>
      <c r="B101" s="207" t="s">
        <v>538</v>
      </c>
      <c r="C101" s="208">
        <v>9070.6684160000004</v>
      </c>
    </row>
    <row r="102" spans="1:3" ht="20.100000000000001" customHeight="1">
      <c r="A102" s="206" t="s">
        <v>539</v>
      </c>
      <c r="B102" s="206" t="s">
        <v>393</v>
      </c>
      <c r="C102" s="208">
        <v>6571.2947159999994</v>
      </c>
    </row>
    <row r="103" spans="1:3" ht="20.100000000000001" customHeight="1">
      <c r="A103" s="206" t="s">
        <v>540</v>
      </c>
      <c r="B103" s="206" t="s">
        <v>406</v>
      </c>
      <c r="C103" s="208">
        <v>129.72</v>
      </c>
    </row>
    <row r="104" spans="1:3" ht="20.100000000000001" customHeight="1">
      <c r="A104" s="206" t="s">
        <v>541</v>
      </c>
      <c r="B104" s="206" t="s">
        <v>542</v>
      </c>
      <c r="C104" s="208">
        <v>1362.6537000000001</v>
      </c>
    </row>
    <row r="105" spans="1:3" ht="20.100000000000001" customHeight="1">
      <c r="A105" s="206" t="s">
        <v>543</v>
      </c>
      <c r="B105" s="206" t="s">
        <v>544</v>
      </c>
      <c r="C105" s="208">
        <v>1007</v>
      </c>
    </row>
    <row r="106" spans="1:3" ht="20.100000000000001" customHeight="1">
      <c r="A106" s="206" t="s">
        <v>545</v>
      </c>
      <c r="B106" s="207" t="s">
        <v>546</v>
      </c>
      <c r="C106" s="208">
        <v>1124.765412</v>
      </c>
    </row>
    <row r="107" spans="1:3" ht="20.100000000000001" customHeight="1">
      <c r="A107" s="206" t="s">
        <v>547</v>
      </c>
      <c r="B107" s="206" t="s">
        <v>393</v>
      </c>
      <c r="C107" s="208">
        <v>881.00239999999997</v>
      </c>
    </row>
    <row r="108" spans="1:3" ht="20.100000000000001" customHeight="1">
      <c r="A108" s="206" t="s">
        <v>548</v>
      </c>
      <c r="B108" s="206" t="s">
        <v>549</v>
      </c>
      <c r="C108" s="208">
        <v>147.939122</v>
      </c>
    </row>
    <row r="109" spans="1:3" ht="20.100000000000001" customHeight="1">
      <c r="A109" s="206" t="s">
        <v>550</v>
      </c>
      <c r="B109" s="206" t="s">
        <v>551</v>
      </c>
      <c r="C109" s="208">
        <v>4</v>
      </c>
    </row>
    <row r="110" spans="1:3" ht="20.100000000000001" customHeight="1">
      <c r="A110" s="206" t="s">
        <v>552</v>
      </c>
      <c r="B110" s="206" t="s">
        <v>553</v>
      </c>
      <c r="C110" s="208">
        <v>17</v>
      </c>
    </row>
    <row r="111" spans="1:3" ht="20.100000000000001" customHeight="1">
      <c r="A111" s="206" t="s">
        <v>554</v>
      </c>
      <c r="B111" s="206" t="s">
        <v>555</v>
      </c>
      <c r="C111" s="208">
        <v>10.39855</v>
      </c>
    </row>
    <row r="112" spans="1:3" ht="20.100000000000001" customHeight="1">
      <c r="A112" s="206" t="s">
        <v>556</v>
      </c>
      <c r="B112" s="206" t="s">
        <v>436</v>
      </c>
      <c r="C112" s="208">
        <v>4</v>
      </c>
    </row>
    <row r="113" spans="1:3" ht="20.100000000000001" customHeight="1">
      <c r="A113" s="206" t="s">
        <v>557</v>
      </c>
      <c r="B113" s="206" t="s">
        <v>558</v>
      </c>
      <c r="C113" s="208">
        <v>60.425340000000006</v>
      </c>
    </row>
    <row r="114" spans="1:3" ht="20.100000000000001" customHeight="1">
      <c r="A114" s="206" t="s">
        <v>559</v>
      </c>
      <c r="B114" s="207" t="s">
        <v>560</v>
      </c>
      <c r="C114" s="208">
        <v>1.68</v>
      </c>
    </row>
    <row r="115" spans="1:3" ht="20.100000000000001" customHeight="1">
      <c r="A115" s="206" t="s">
        <v>561</v>
      </c>
      <c r="B115" s="206" t="s">
        <v>562</v>
      </c>
      <c r="C115" s="208">
        <v>1.68</v>
      </c>
    </row>
    <row r="116" spans="1:3" ht="20.100000000000001" customHeight="1">
      <c r="A116" s="207" t="s">
        <v>74</v>
      </c>
      <c r="B116" s="207" t="s">
        <v>75</v>
      </c>
      <c r="C116" s="205">
        <v>98300.400139000005</v>
      </c>
    </row>
    <row r="117" spans="1:3" ht="20.100000000000001" customHeight="1">
      <c r="A117" s="206" t="s">
        <v>563</v>
      </c>
      <c r="B117" s="207" t="s">
        <v>564</v>
      </c>
      <c r="C117" s="208">
        <v>1687.7767760000002</v>
      </c>
    </row>
    <row r="118" spans="1:3" ht="20.100000000000001" customHeight="1">
      <c r="A118" s="206" t="s">
        <v>565</v>
      </c>
      <c r="B118" s="206" t="s">
        <v>393</v>
      </c>
      <c r="C118" s="208">
        <v>261.96550000000002</v>
      </c>
    </row>
    <row r="119" spans="1:3" ht="20.100000000000001" customHeight="1">
      <c r="A119" s="206" t="s">
        <v>566</v>
      </c>
      <c r="B119" s="206" t="s">
        <v>567</v>
      </c>
      <c r="C119" s="208">
        <v>1425.8112759999999</v>
      </c>
    </row>
    <row r="120" spans="1:3" ht="20.100000000000001" customHeight="1">
      <c r="A120" s="206" t="s">
        <v>568</v>
      </c>
      <c r="B120" s="207" t="s">
        <v>569</v>
      </c>
      <c r="C120" s="208">
        <v>90286.595371000003</v>
      </c>
    </row>
    <row r="121" spans="1:3" ht="20.100000000000001" customHeight="1">
      <c r="A121" s="206" t="s">
        <v>570</v>
      </c>
      <c r="B121" s="206" t="s">
        <v>571</v>
      </c>
      <c r="C121" s="208">
        <v>6417.9822950000007</v>
      </c>
    </row>
    <row r="122" spans="1:3" ht="20.100000000000001" customHeight="1">
      <c r="A122" s="206" t="s">
        <v>572</v>
      </c>
      <c r="B122" s="206" t="s">
        <v>573</v>
      </c>
      <c r="C122" s="208">
        <v>36160.536331999996</v>
      </c>
    </row>
    <row r="123" spans="1:3" ht="20.100000000000001" customHeight="1">
      <c r="A123" s="206" t="s">
        <v>574</v>
      </c>
      <c r="B123" s="206" t="s">
        <v>575</v>
      </c>
      <c r="C123" s="208">
        <v>22155.200128</v>
      </c>
    </row>
    <row r="124" spans="1:3" ht="20.100000000000001" customHeight="1">
      <c r="A124" s="206" t="s">
        <v>576</v>
      </c>
      <c r="B124" s="206" t="s">
        <v>577</v>
      </c>
      <c r="C124" s="208">
        <v>14172.467016000001</v>
      </c>
    </row>
    <row r="125" spans="1:3" ht="20.100000000000001" customHeight="1">
      <c r="A125" s="206" t="s">
        <v>578</v>
      </c>
      <c r="B125" s="206" t="s">
        <v>579</v>
      </c>
      <c r="C125" s="208">
        <v>8</v>
      </c>
    </row>
    <row r="126" spans="1:3" ht="20.100000000000001" customHeight="1">
      <c r="A126" s="206" t="s">
        <v>580</v>
      </c>
      <c r="B126" s="206" t="s">
        <v>581</v>
      </c>
      <c r="C126" s="208">
        <v>11372.409600000001</v>
      </c>
    </row>
    <row r="127" spans="1:3" ht="20.100000000000001" customHeight="1">
      <c r="A127" s="206" t="s">
        <v>582</v>
      </c>
      <c r="B127" s="207" t="s">
        <v>583</v>
      </c>
      <c r="C127" s="208">
        <v>3090</v>
      </c>
    </row>
    <row r="128" spans="1:3" ht="20.100000000000001" customHeight="1">
      <c r="A128" s="206" t="s">
        <v>584</v>
      </c>
      <c r="B128" s="206" t="s">
        <v>585</v>
      </c>
      <c r="C128" s="208">
        <v>3090</v>
      </c>
    </row>
    <row r="129" spans="1:3" ht="20.100000000000001" customHeight="1">
      <c r="A129" s="206" t="s">
        <v>586</v>
      </c>
      <c r="B129" s="207" t="s">
        <v>587</v>
      </c>
      <c r="C129" s="208">
        <v>5</v>
      </c>
    </row>
    <row r="130" spans="1:3" ht="20.100000000000001" customHeight="1">
      <c r="A130" s="206" t="s">
        <v>588</v>
      </c>
      <c r="B130" s="206" t="s">
        <v>589</v>
      </c>
      <c r="C130" s="208">
        <v>5</v>
      </c>
    </row>
    <row r="131" spans="1:3" ht="20.100000000000001" customHeight="1">
      <c r="A131" s="206" t="s">
        <v>590</v>
      </c>
      <c r="B131" s="207" t="s">
        <v>591</v>
      </c>
      <c r="C131" s="208">
        <v>202.22120000000001</v>
      </c>
    </row>
    <row r="132" spans="1:3" ht="20.100000000000001" customHeight="1">
      <c r="A132" s="206" t="s">
        <v>592</v>
      </c>
      <c r="B132" s="206" t="s">
        <v>593</v>
      </c>
      <c r="C132" s="208">
        <v>202.22120000000001</v>
      </c>
    </row>
    <row r="133" spans="1:3" ht="20.100000000000001" customHeight="1">
      <c r="A133" s="206" t="s">
        <v>594</v>
      </c>
      <c r="B133" s="207" t="s">
        <v>595</v>
      </c>
      <c r="C133" s="208">
        <v>336.3784</v>
      </c>
    </row>
    <row r="134" spans="1:3" ht="20.100000000000001" customHeight="1">
      <c r="A134" s="206" t="s">
        <v>596</v>
      </c>
      <c r="B134" s="206" t="s">
        <v>597</v>
      </c>
      <c r="C134" s="208">
        <v>336.3784</v>
      </c>
    </row>
    <row r="135" spans="1:3" ht="20.100000000000001" customHeight="1">
      <c r="A135" s="206" t="s">
        <v>598</v>
      </c>
      <c r="B135" s="207" t="s">
        <v>599</v>
      </c>
      <c r="C135" s="208">
        <v>492.01499999999999</v>
      </c>
    </row>
    <row r="136" spans="1:3" ht="20.100000000000001" customHeight="1">
      <c r="A136" s="206" t="s">
        <v>600</v>
      </c>
      <c r="B136" s="206" t="s">
        <v>601</v>
      </c>
      <c r="C136" s="208">
        <v>368.44869999999997</v>
      </c>
    </row>
    <row r="137" spans="1:3" ht="20.100000000000001" customHeight="1">
      <c r="A137" s="206" t="s">
        <v>602</v>
      </c>
      <c r="B137" s="206" t="s">
        <v>603</v>
      </c>
      <c r="C137" s="208">
        <v>123.5663</v>
      </c>
    </row>
    <row r="138" spans="1:3" ht="20.100000000000001" customHeight="1">
      <c r="A138" s="206" t="s">
        <v>604</v>
      </c>
      <c r="B138" s="207" t="s">
        <v>605</v>
      </c>
      <c r="C138" s="208">
        <v>1200</v>
      </c>
    </row>
    <row r="139" spans="1:3" ht="20.100000000000001" customHeight="1">
      <c r="A139" s="206" t="s">
        <v>606</v>
      </c>
      <c r="B139" s="206" t="s">
        <v>607</v>
      </c>
      <c r="C139" s="208">
        <v>1200</v>
      </c>
    </row>
    <row r="140" spans="1:3" ht="20.100000000000001" customHeight="1">
      <c r="A140" s="206" t="s">
        <v>608</v>
      </c>
      <c r="B140" s="207" t="s">
        <v>609</v>
      </c>
      <c r="C140" s="208">
        <v>1000</v>
      </c>
    </row>
    <row r="141" spans="1:3" ht="20.100000000000001" customHeight="1">
      <c r="A141" s="206" t="s">
        <v>610</v>
      </c>
      <c r="B141" s="206" t="s">
        <v>611</v>
      </c>
      <c r="C141" s="208">
        <v>1000</v>
      </c>
    </row>
    <row r="142" spans="1:3" ht="20.100000000000001" customHeight="1">
      <c r="A142" s="207" t="s">
        <v>76</v>
      </c>
      <c r="B142" s="207" t="s">
        <v>77</v>
      </c>
      <c r="C142" s="205">
        <v>8085.0933000000005</v>
      </c>
    </row>
    <row r="143" spans="1:3" ht="20.100000000000001" customHeight="1">
      <c r="A143" s="206" t="s">
        <v>612</v>
      </c>
      <c r="B143" s="207" t="s">
        <v>613</v>
      </c>
      <c r="C143" s="208">
        <v>802</v>
      </c>
    </row>
    <row r="144" spans="1:3" ht="20.100000000000001" customHeight="1">
      <c r="A144" s="206" t="s">
        <v>614</v>
      </c>
      <c r="B144" s="206" t="s">
        <v>393</v>
      </c>
      <c r="C144" s="208">
        <v>800</v>
      </c>
    </row>
    <row r="145" spans="1:3" ht="20.100000000000001" customHeight="1">
      <c r="A145" s="206" t="s">
        <v>615</v>
      </c>
      <c r="B145" s="206" t="s">
        <v>616</v>
      </c>
      <c r="C145" s="208">
        <v>2</v>
      </c>
    </row>
    <row r="146" spans="1:3" ht="20.100000000000001" customHeight="1">
      <c r="A146" s="206" t="s">
        <v>617</v>
      </c>
      <c r="B146" s="207" t="s">
        <v>618</v>
      </c>
      <c r="C146" s="208">
        <v>3220.8833</v>
      </c>
    </row>
    <row r="147" spans="1:3" ht="20.100000000000001" customHeight="1">
      <c r="A147" s="206" t="s">
        <v>619</v>
      </c>
      <c r="B147" s="206" t="s">
        <v>620</v>
      </c>
      <c r="C147" s="208">
        <v>167.88329999999999</v>
      </c>
    </row>
    <row r="148" spans="1:3" ht="20.100000000000001" customHeight="1">
      <c r="A148" s="206" t="s">
        <v>621</v>
      </c>
      <c r="B148" s="206" t="s">
        <v>622</v>
      </c>
      <c r="C148" s="208">
        <v>20</v>
      </c>
    </row>
    <row r="149" spans="1:3" ht="20.100000000000001" customHeight="1">
      <c r="A149" s="206" t="s">
        <v>623</v>
      </c>
      <c r="B149" s="206" t="s">
        <v>624</v>
      </c>
      <c r="C149" s="208">
        <v>3033</v>
      </c>
    </row>
    <row r="150" spans="1:3" ht="20.100000000000001" customHeight="1">
      <c r="A150" s="206" t="s">
        <v>625</v>
      </c>
      <c r="B150" s="207" t="s">
        <v>626</v>
      </c>
      <c r="C150" s="208">
        <v>35</v>
      </c>
    </row>
    <row r="151" spans="1:3" ht="20.100000000000001" customHeight="1">
      <c r="A151" s="206" t="s">
        <v>627</v>
      </c>
      <c r="B151" s="206" t="s">
        <v>628</v>
      </c>
      <c r="C151" s="208">
        <v>35</v>
      </c>
    </row>
    <row r="152" spans="1:3" ht="20.100000000000001" customHeight="1">
      <c r="A152" s="206" t="s">
        <v>629</v>
      </c>
      <c r="B152" s="207" t="s">
        <v>630</v>
      </c>
      <c r="C152" s="208">
        <v>17.21</v>
      </c>
    </row>
    <row r="153" spans="1:3" ht="20.100000000000001" customHeight="1">
      <c r="A153" s="206" t="s">
        <v>631</v>
      </c>
      <c r="B153" s="206" t="s">
        <v>620</v>
      </c>
      <c r="C153" s="208">
        <v>11.21</v>
      </c>
    </row>
    <row r="154" spans="1:3" ht="20.100000000000001" customHeight="1">
      <c r="A154" s="206" t="s">
        <v>632</v>
      </c>
      <c r="B154" s="206" t="s">
        <v>633</v>
      </c>
      <c r="C154" s="208">
        <v>6</v>
      </c>
    </row>
    <row r="155" spans="1:3" ht="20.100000000000001" customHeight="1">
      <c r="A155" s="206" t="s">
        <v>634</v>
      </c>
      <c r="B155" s="207" t="s">
        <v>635</v>
      </c>
      <c r="C155" s="208">
        <v>4010</v>
      </c>
    </row>
    <row r="156" spans="1:3" ht="20.100000000000001" customHeight="1">
      <c r="A156" s="206" t="s">
        <v>636</v>
      </c>
      <c r="B156" s="206" t="s">
        <v>637</v>
      </c>
      <c r="C156" s="208">
        <v>500</v>
      </c>
    </row>
    <row r="157" spans="1:3" ht="20.100000000000001" customHeight="1">
      <c r="A157" s="206" t="s">
        <v>638</v>
      </c>
      <c r="B157" s="206" t="s">
        <v>639</v>
      </c>
      <c r="C157" s="208">
        <v>3510</v>
      </c>
    </row>
    <row r="158" spans="1:3" ht="20.100000000000001" customHeight="1">
      <c r="A158" s="207" t="s">
        <v>78</v>
      </c>
      <c r="B158" s="207" t="s">
        <v>129</v>
      </c>
      <c r="C158" s="205">
        <v>2434.6592089999999</v>
      </c>
    </row>
    <row r="159" spans="1:3" ht="20.100000000000001" customHeight="1">
      <c r="A159" s="206" t="s">
        <v>640</v>
      </c>
      <c r="B159" s="207" t="s">
        <v>641</v>
      </c>
      <c r="C159" s="208">
        <v>996.55173200000002</v>
      </c>
    </row>
    <row r="160" spans="1:3" ht="20.100000000000001" customHeight="1">
      <c r="A160" s="206" t="s">
        <v>642</v>
      </c>
      <c r="B160" s="206" t="s">
        <v>514</v>
      </c>
      <c r="C160" s="208">
        <v>5</v>
      </c>
    </row>
    <row r="161" spans="1:3" ht="20.100000000000001" customHeight="1">
      <c r="A161" s="206" t="s">
        <v>643</v>
      </c>
      <c r="B161" s="206" t="s">
        <v>644</v>
      </c>
      <c r="C161" s="208">
        <v>10.56</v>
      </c>
    </row>
    <row r="162" spans="1:3" ht="20.100000000000001" customHeight="1">
      <c r="A162" s="206" t="s">
        <v>645</v>
      </c>
      <c r="B162" s="206" t="s">
        <v>646</v>
      </c>
      <c r="C162" s="208">
        <v>24.4</v>
      </c>
    </row>
    <row r="163" spans="1:3" ht="20.100000000000001" customHeight="1">
      <c r="A163" s="206" t="s">
        <v>647</v>
      </c>
      <c r="B163" s="206" t="s">
        <v>648</v>
      </c>
      <c r="C163" s="208">
        <v>30.9</v>
      </c>
    </row>
    <row r="164" spans="1:3" ht="20.100000000000001" customHeight="1">
      <c r="A164" s="206" t="s">
        <v>649</v>
      </c>
      <c r="B164" s="206" t="s">
        <v>650</v>
      </c>
      <c r="C164" s="208">
        <v>69.3</v>
      </c>
    </row>
    <row r="165" spans="1:3" ht="20.100000000000001" customHeight="1">
      <c r="A165" s="206" t="s">
        <v>651</v>
      </c>
      <c r="B165" s="206" t="s">
        <v>652</v>
      </c>
      <c r="C165" s="208">
        <v>856.39173200000005</v>
      </c>
    </row>
    <row r="166" spans="1:3" ht="20.100000000000001" customHeight="1">
      <c r="A166" s="206" t="s">
        <v>653</v>
      </c>
      <c r="B166" s="207" t="s">
        <v>654</v>
      </c>
      <c r="C166" s="208">
        <v>10</v>
      </c>
    </row>
    <row r="167" spans="1:3" ht="20.100000000000001" customHeight="1">
      <c r="A167" s="206" t="s">
        <v>655</v>
      </c>
      <c r="B167" s="206" t="s">
        <v>656</v>
      </c>
      <c r="C167" s="208">
        <v>10</v>
      </c>
    </row>
    <row r="168" spans="1:3" ht="20.100000000000001" customHeight="1">
      <c r="A168" s="206" t="s">
        <v>657</v>
      </c>
      <c r="B168" s="207" t="s">
        <v>658</v>
      </c>
      <c r="C168" s="208">
        <v>713.17413199999999</v>
      </c>
    </row>
    <row r="169" spans="1:3" ht="20.100000000000001" customHeight="1">
      <c r="A169" s="206" t="s">
        <v>659</v>
      </c>
      <c r="B169" s="206" t="s">
        <v>660</v>
      </c>
      <c r="C169" s="208">
        <v>713.17413199999999</v>
      </c>
    </row>
    <row r="170" spans="1:3" ht="20.100000000000001" customHeight="1">
      <c r="A170" s="206" t="s">
        <v>661</v>
      </c>
      <c r="B170" s="207" t="s">
        <v>662</v>
      </c>
      <c r="C170" s="208">
        <v>714.93334500000003</v>
      </c>
    </row>
    <row r="171" spans="1:3" ht="20.100000000000001" customHeight="1">
      <c r="A171" s="206" t="s">
        <v>663</v>
      </c>
      <c r="B171" s="206" t="s">
        <v>664</v>
      </c>
      <c r="C171" s="208">
        <v>714.93334500000003</v>
      </c>
    </row>
    <row r="172" spans="1:3" ht="20.100000000000001" customHeight="1">
      <c r="A172" s="207" t="s">
        <v>80</v>
      </c>
      <c r="B172" s="207" t="s">
        <v>130</v>
      </c>
      <c r="C172" s="205">
        <v>49320.55399</v>
      </c>
    </row>
    <row r="173" spans="1:3" ht="20.100000000000001" customHeight="1">
      <c r="A173" s="206" t="s">
        <v>665</v>
      </c>
      <c r="B173" s="209" t="s">
        <v>666</v>
      </c>
      <c r="C173" s="208">
        <v>1895.5606760000001</v>
      </c>
    </row>
    <row r="174" spans="1:3" ht="20.100000000000001" customHeight="1">
      <c r="A174" s="206" t="s">
        <v>667</v>
      </c>
      <c r="B174" s="210" t="s">
        <v>393</v>
      </c>
      <c r="C174" s="208">
        <v>1858.6906760000002</v>
      </c>
    </row>
    <row r="175" spans="1:3" ht="20.100000000000001" customHeight="1">
      <c r="A175" s="206" t="s">
        <v>668</v>
      </c>
      <c r="B175" s="206" t="s">
        <v>669</v>
      </c>
      <c r="C175" s="208">
        <v>2</v>
      </c>
    </row>
    <row r="176" spans="1:3" ht="20.100000000000001" customHeight="1">
      <c r="A176" s="206" t="s">
        <v>670</v>
      </c>
      <c r="B176" s="206" t="s">
        <v>671</v>
      </c>
      <c r="C176" s="208">
        <v>20</v>
      </c>
    </row>
    <row r="177" spans="1:3" ht="20.100000000000001" customHeight="1">
      <c r="A177" s="206" t="s">
        <v>672</v>
      </c>
      <c r="B177" s="206" t="s">
        <v>673</v>
      </c>
      <c r="C177" s="208">
        <v>2</v>
      </c>
    </row>
    <row r="178" spans="1:3" ht="20.100000000000001" customHeight="1">
      <c r="A178" s="206" t="s">
        <v>674</v>
      </c>
      <c r="B178" s="206" t="s">
        <v>675</v>
      </c>
      <c r="C178" s="208">
        <v>12.87</v>
      </c>
    </row>
    <row r="179" spans="1:3" ht="20.100000000000001" customHeight="1">
      <c r="A179" s="206" t="s">
        <v>676</v>
      </c>
      <c r="B179" s="207" t="s">
        <v>677</v>
      </c>
      <c r="C179" s="208">
        <v>692.57060000000001</v>
      </c>
    </row>
    <row r="180" spans="1:3" ht="20.100000000000001" customHeight="1">
      <c r="A180" s="206" t="s">
        <v>678</v>
      </c>
      <c r="B180" s="206" t="s">
        <v>393</v>
      </c>
      <c r="C180" s="208">
        <v>692.57060000000001</v>
      </c>
    </row>
    <row r="181" spans="1:3" ht="20.100000000000001" customHeight="1">
      <c r="A181" s="206" t="s">
        <v>679</v>
      </c>
      <c r="B181" s="207" t="s">
        <v>680</v>
      </c>
      <c r="C181" s="208">
        <v>2393.2642999999998</v>
      </c>
    </row>
    <row r="182" spans="1:3" ht="20.100000000000001" customHeight="1">
      <c r="A182" s="206" t="s">
        <v>681</v>
      </c>
      <c r="B182" s="206" t="s">
        <v>682</v>
      </c>
      <c r="C182" s="208">
        <v>242.26429999999999</v>
      </c>
    </row>
    <row r="183" spans="1:3" ht="20.100000000000001" customHeight="1">
      <c r="A183" s="206" t="s">
        <v>683</v>
      </c>
      <c r="B183" s="206" t="s">
        <v>684</v>
      </c>
      <c r="C183" s="208">
        <v>0</v>
      </c>
    </row>
    <row r="184" spans="1:3" ht="20.100000000000001" customHeight="1">
      <c r="A184" s="206" t="s">
        <v>685</v>
      </c>
      <c r="B184" s="206" t="s">
        <v>686</v>
      </c>
      <c r="C184" s="208">
        <v>2151</v>
      </c>
    </row>
    <row r="185" spans="1:3" ht="20.100000000000001" customHeight="1">
      <c r="A185" s="206" t="s">
        <v>687</v>
      </c>
      <c r="B185" s="207" t="s">
        <v>688</v>
      </c>
      <c r="C185" s="208">
        <v>1496</v>
      </c>
    </row>
    <row r="186" spans="1:3" ht="20.100000000000001" customHeight="1">
      <c r="A186" s="206" t="s">
        <v>689</v>
      </c>
      <c r="B186" s="206" t="s">
        <v>690</v>
      </c>
      <c r="C186" s="208">
        <v>49</v>
      </c>
    </row>
    <row r="187" spans="1:3" ht="20.100000000000001" customHeight="1">
      <c r="A187" s="206" t="s">
        <v>691</v>
      </c>
      <c r="B187" s="206" t="s">
        <v>692</v>
      </c>
      <c r="C187" s="208">
        <v>50</v>
      </c>
    </row>
    <row r="188" spans="1:3" ht="20.100000000000001" customHeight="1">
      <c r="A188" s="206" t="s">
        <v>693</v>
      </c>
      <c r="B188" s="206" t="s">
        <v>694</v>
      </c>
      <c r="C188" s="208">
        <v>430</v>
      </c>
    </row>
    <row r="189" spans="1:3" ht="20.100000000000001" customHeight="1">
      <c r="A189" s="206" t="s">
        <v>695</v>
      </c>
      <c r="B189" s="206" t="s">
        <v>696</v>
      </c>
      <c r="C189" s="208">
        <v>480</v>
      </c>
    </row>
    <row r="190" spans="1:3" ht="20.100000000000001" customHeight="1">
      <c r="A190" s="206" t="s">
        <v>697</v>
      </c>
      <c r="B190" s="206" t="s">
        <v>698</v>
      </c>
      <c r="C190" s="208">
        <v>5</v>
      </c>
    </row>
    <row r="191" spans="1:3" ht="20.100000000000001" customHeight="1">
      <c r="A191" s="206" t="s">
        <v>699</v>
      </c>
      <c r="B191" s="206" t="s">
        <v>700</v>
      </c>
      <c r="C191" s="208">
        <v>310</v>
      </c>
    </row>
    <row r="192" spans="1:3" ht="20.100000000000001" customHeight="1">
      <c r="A192" s="206" t="s">
        <v>701</v>
      </c>
      <c r="B192" s="206" t="s">
        <v>702</v>
      </c>
      <c r="C192" s="208">
        <v>172</v>
      </c>
    </row>
    <row r="193" spans="1:3" ht="20.100000000000001" customHeight="1">
      <c r="A193" s="206" t="s">
        <v>703</v>
      </c>
      <c r="B193" s="207" t="s">
        <v>704</v>
      </c>
      <c r="C193" s="208">
        <v>5646.1397880000004</v>
      </c>
    </row>
    <row r="194" spans="1:3" ht="20.100000000000001" customHeight="1">
      <c r="A194" s="206" t="s">
        <v>705</v>
      </c>
      <c r="B194" s="206" t="s">
        <v>706</v>
      </c>
      <c r="C194" s="208">
        <v>215.2149</v>
      </c>
    </row>
    <row r="195" spans="1:3" ht="20.100000000000001" customHeight="1">
      <c r="A195" s="206" t="s">
        <v>707</v>
      </c>
      <c r="B195" s="206" t="s">
        <v>708</v>
      </c>
      <c r="C195" s="208">
        <v>1108.0895</v>
      </c>
    </row>
    <row r="196" spans="1:3" ht="20.100000000000001" customHeight="1">
      <c r="A196" s="206" t="s">
        <v>709</v>
      </c>
      <c r="B196" s="206" t="s">
        <v>710</v>
      </c>
      <c r="C196" s="208">
        <v>3271.0745999999999</v>
      </c>
    </row>
    <row r="197" spans="1:3" ht="20.100000000000001" customHeight="1">
      <c r="A197" s="206" t="s">
        <v>711</v>
      </c>
      <c r="B197" s="206" t="s">
        <v>712</v>
      </c>
      <c r="C197" s="208">
        <v>965</v>
      </c>
    </row>
    <row r="198" spans="1:3" ht="20.100000000000001" customHeight="1">
      <c r="A198" s="206" t="s">
        <v>713</v>
      </c>
      <c r="B198" s="206" t="s">
        <v>714</v>
      </c>
      <c r="C198" s="208">
        <v>74.213099999999997</v>
      </c>
    </row>
    <row r="199" spans="1:3" ht="20.100000000000001" customHeight="1">
      <c r="A199" s="206" t="s">
        <v>715</v>
      </c>
      <c r="B199" s="206" t="s">
        <v>716</v>
      </c>
      <c r="C199" s="208">
        <v>5</v>
      </c>
    </row>
    <row r="200" spans="1:3" ht="20.100000000000001" customHeight="1">
      <c r="A200" s="206" t="s">
        <v>717</v>
      </c>
      <c r="B200" s="206" t="s">
        <v>718</v>
      </c>
      <c r="C200" s="208">
        <v>7.5476880000000008</v>
      </c>
    </row>
    <row r="201" spans="1:3" ht="20.100000000000001" customHeight="1">
      <c r="A201" s="206" t="s">
        <v>719</v>
      </c>
      <c r="B201" s="207" t="s">
        <v>720</v>
      </c>
      <c r="C201" s="208">
        <v>1253.752385</v>
      </c>
    </row>
    <row r="202" spans="1:3" ht="20.100000000000001" customHeight="1">
      <c r="A202" s="206" t="s">
        <v>721</v>
      </c>
      <c r="B202" s="206" t="s">
        <v>722</v>
      </c>
      <c r="C202" s="208">
        <v>991.23</v>
      </c>
    </row>
    <row r="203" spans="1:3" ht="20.100000000000001" customHeight="1">
      <c r="A203" s="206" t="s">
        <v>723</v>
      </c>
      <c r="B203" s="206" t="s">
        <v>724</v>
      </c>
      <c r="C203" s="208">
        <v>136.26238500000002</v>
      </c>
    </row>
    <row r="204" spans="1:3" ht="20.100000000000001" customHeight="1">
      <c r="A204" s="206" t="s">
        <v>725</v>
      </c>
      <c r="B204" s="206" t="s">
        <v>726</v>
      </c>
      <c r="C204" s="208">
        <v>10</v>
      </c>
    </row>
    <row r="205" spans="1:3" ht="20.100000000000001" customHeight="1">
      <c r="A205" s="206" t="s">
        <v>727</v>
      </c>
      <c r="B205" s="206" t="s">
        <v>728</v>
      </c>
      <c r="C205" s="208">
        <v>14.76</v>
      </c>
    </row>
    <row r="206" spans="1:3" ht="20.100000000000001" customHeight="1">
      <c r="A206" s="206" t="s">
        <v>729</v>
      </c>
      <c r="B206" s="206" t="s">
        <v>730</v>
      </c>
      <c r="C206" s="208">
        <v>101.5</v>
      </c>
    </row>
    <row r="207" spans="1:3" ht="20.100000000000001" customHeight="1">
      <c r="A207" s="206" t="s">
        <v>731</v>
      </c>
      <c r="B207" s="207" t="s">
        <v>732</v>
      </c>
      <c r="C207" s="208">
        <v>6594.7682999999997</v>
      </c>
    </row>
    <row r="208" spans="1:3" ht="20.100000000000001" customHeight="1">
      <c r="A208" s="206" t="s">
        <v>733</v>
      </c>
      <c r="B208" s="206" t="s">
        <v>734</v>
      </c>
      <c r="C208" s="208">
        <v>207.8</v>
      </c>
    </row>
    <row r="209" spans="1:3" ht="20.100000000000001" customHeight="1">
      <c r="A209" s="206" t="s">
        <v>735</v>
      </c>
      <c r="B209" s="206" t="s">
        <v>736</v>
      </c>
      <c r="C209" s="208">
        <v>562.57839999999999</v>
      </c>
    </row>
    <row r="210" spans="1:3" ht="20.100000000000001" customHeight="1">
      <c r="A210" s="206" t="s">
        <v>737</v>
      </c>
      <c r="B210" s="206" t="s">
        <v>738</v>
      </c>
      <c r="C210" s="208">
        <v>275.4699</v>
      </c>
    </row>
    <row r="211" spans="1:3" ht="20.100000000000001" customHeight="1">
      <c r="A211" s="206" t="s">
        <v>739</v>
      </c>
      <c r="B211" s="206" t="s">
        <v>740</v>
      </c>
      <c r="C211" s="208">
        <v>5548.92</v>
      </c>
    </row>
    <row r="212" spans="1:3" ht="20.100000000000001" customHeight="1">
      <c r="A212" s="206" t="s">
        <v>741</v>
      </c>
      <c r="B212" s="207" t="s">
        <v>742</v>
      </c>
      <c r="C212" s="208">
        <v>1264.4688000000001</v>
      </c>
    </row>
    <row r="213" spans="1:3" ht="20.100000000000001" customHeight="1">
      <c r="A213" s="206" t="s">
        <v>743</v>
      </c>
      <c r="B213" s="206" t="s">
        <v>744</v>
      </c>
      <c r="C213" s="208">
        <v>35.777999999999999</v>
      </c>
    </row>
    <row r="214" spans="1:3" ht="20.100000000000001" customHeight="1">
      <c r="A214" s="206" t="s">
        <v>745</v>
      </c>
      <c r="B214" s="206" t="s">
        <v>746</v>
      </c>
      <c r="C214" s="208">
        <v>26.55</v>
      </c>
    </row>
    <row r="215" spans="1:3" ht="20.100000000000001" customHeight="1">
      <c r="A215" s="206" t="s">
        <v>747</v>
      </c>
      <c r="B215" s="206" t="s">
        <v>748</v>
      </c>
      <c r="C215" s="208">
        <v>1020.4588</v>
      </c>
    </row>
    <row r="216" spans="1:3" ht="20.100000000000001" customHeight="1">
      <c r="A216" s="206" t="s">
        <v>749</v>
      </c>
      <c r="B216" s="206" t="s">
        <v>750</v>
      </c>
      <c r="C216" s="208">
        <v>181.68199999999999</v>
      </c>
    </row>
    <row r="217" spans="1:3" ht="20.100000000000001" customHeight="1">
      <c r="A217" s="206" t="s">
        <v>751</v>
      </c>
      <c r="B217" s="207" t="s">
        <v>752</v>
      </c>
      <c r="C217" s="208">
        <v>18.336099999999998</v>
      </c>
    </row>
    <row r="218" spans="1:3" ht="20.100000000000001" customHeight="1">
      <c r="A218" s="206" t="s">
        <v>753</v>
      </c>
      <c r="B218" s="207" t="s">
        <v>754</v>
      </c>
      <c r="C218" s="208">
        <v>18.336099999999998</v>
      </c>
    </row>
    <row r="219" spans="1:3" ht="20.100000000000001" customHeight="1">
      <c r="A219" s="206" t="s">
        <v>755</v>
      </c>
      <c r="B219" s="207" t="s">
        <v>756</v>
      </c>
      <c r="C219" s="208">
        <v>7204.3176000000003</v>
      </c>
    </row>
    <row r="220" spans="1:3" ht="20.100000000000001" customHeight="1">
      <c r="A220" s="206" t="s">
        <v>757</v>
      </c>
      <c r="B220" s="206" t="s">
        <v>758</v>
      </c>
      <c r="C220" s="208">
        <v>756.18759999999997</v>
      </c>
    </row>
    <row r="221" spans="1:3" ht="20.100000000000001" customHeight="1">
      <c r="A221" s="206" t="s">
        <v>759</v>
      </c>
      <c r="B221" s="206" t="s">
        <v>760</v>
      </c>
      <c r="C221" s="208">
        <v>6448.13</v>
      </c>
    </row>
    <row r="222" spans="1:3" ht="20.100000000000001" customHeight="1">
      <c r="A222" s="206" t="s">
        <v>761</v>
      </c>
      <c r="B222" s="207" t="s">
        <v>762</v>
      </c>
      <c r="C222" s="208">
        <v>179.25569999999999</v>
      </c>
    </row>
    <row r="223" spans="1:3" ht="20.100000000000001" customHeight="1">
      <c r="A223" s="206" t="s">
        <v>763</v>
      </c>
      <c r="B223" s="206" t="s">
        <v>764</v>
      </c>
      <c r="C223" s="208">
        <v>169.25569999999999</v>
      </c>
    </row>
    <row r="224" spans="1:3" ht="20.100000000000001" customHeight="1">
      <c r="A224" s="206" t="s">
        <v>765</v>
      </c>
      <c r="B224" s="206" t="s">
        <v>766</v>
      </c>
      <c r="C224" s="208">
        <v>10</v>
      </c>
    </row>
    <row r="225" spans="1:3" ht="20.100000000000001" customHeight="1">
      <c r="A225" s="206" t="s">
        <v>767</v>
      </c>
      <c r="B225" s="207" t="s">
        <v>768</v>
      </c>
      <c r="C225" s="208">
        <v>2025.4015999999999</v>
      </c>
    </row>
    <row r="226" spans="1:3" ht="20.100000000000001" customHeight="1">
      <c r="A226" s="206" t="s">
        <v>769</v>
      </c>
      <c r="B226" s="206" t="s">
        <v>770</v>
      </c>
      <c r="C226" s="208">
        <v>22.401599999999998</v>
      </c>
    </row>
    <row r="227" spans="1:3" ht="20.100000000000001" customHeight="1">
      <c r="A227" s="206" t="s">
        <v>771</v>
      </c>
      <c r="B227" s="206" t="s">
        <v>772</v>
      </c>
      <c r="C227" s="208">
        <v>2003</v>
      </c>
    </row>
    <row r="228" spans="1:3" ht="20.100000000000001" customHeight="1">
      <c r="A228" s="206" t="s">
        <v>773</v>
      </c>
      <c r="B228" s="207" t="s">
        <v>774</v>
      </c>
      <c r="C228" s="208">
        <v>0.98509999999999998</v>
      </c>
    </row>
    <row r="229" spans="1:3" ht="20.100000000000001" customHeight="1">
      <c r="A229" s="206" t="s">
        <v>775</v>
      </c>
      <c r="B229" s="206" t="s">
        <v>776</v>
      </c>
      <c r="C229" s="208">
        <v>0.98509999999999998</v>
      </c>
    </row>
    <row r="230" spans="1:3" ht="20.100000000000001" customHeight="1">
      <c r="A230" s="206" t="s">
        <v>777</v>
      </c>
      <c r="B230" s="207" t="s">
        <v>778</v>
      </c>
      <c r="C230" s="208">
        <v>17902.5</v>
      </c>
    </row>
    <row r="231" spans="1:3" ht="20.100000000000001" customHeight="1">
      <c r="A231" s="206" t="s">
        <v>779</v>
      </c>
      <c r="B231" s="206" t="s">
        <v>780</v>
      </c>
      <c r="C231" s="208">
        <v>176</v>
      </c>
    </row>
    <row r="232" spans="1:3" ht="20.100000000000001" customHeight="1">
      <c r="A232" s="206" t="s">
        <v>781</v>
      </c>
      <c r="B232" s="206" t="s">
        <v>782</v>
      </c>
      <c r="C232" s="208">
        <v>17726.5</v>
      </c>
    </row>
    <row r="233" spans="1:3" ht="20.100000000000001" customHeight="1">
      <c r="A233" s="206" t="s">
        <v>783</v>
      </c>
      <c r="B233" s="207" t="s">
        <v>784</v>
      </c>
      <c r="C233" s="208">
        <v>455.23304100000001</v>
      </c>
    </row>
    <row r="234" spans="1:3" ht="20.100000000000001" customHeight="1">
      <c r="A234" s="206" t="s">
        <v>785</v>
      </c>
      <c r="B234" s="206" t="s">
        <v>393</v>
      </c>
      <c r="C234" s="208">
        <v>253.23304100000001</v>
      </c>
    </row>
    <row r="235" spans="1:3" ht="20.100000000000001" customHeight="1">
      <c r="A235" s="206" t="s">
        <v>786</v>
      </c>
      <c r="B235" s="206" t="s">
        <v>406</v>
      </c>
      <c r="C235" s="208">
        <v>5</v>
      </c>
    </row>
    <row r="236" spans="1:3" ht="20.100000000000001" customHeight="1">
      <c r="A236" s="206" t="s">
        <v>787</v>
      </c>
      <c r="B236" s="206" t="s">
        <v>788</v>
      </c>
      <c r="C236" s="208">
        <v>197</v>
      </c>
    </row>
    <row r="237" spans="1:3" ht="20.100000000000001" customHeight="1">
      <c r="A237" s="206" t="s">
        <v>789</v>
      </c>
      <c r="B237" s="207" t="s">
        <v>790</v>
      </c>
      <c r="C237" s="208">
        <v>122</v>
      </c>
    </row>
    <row r="238" spans="1:3" ht="20.100000000000001" customHeight="1">
      <c r="A238" s="206" t="s">
        <v>791</v>
      </c>
      <c r="B238" s="206" t="s">
        <v>792</v>
      </c>
      <c r="C238" s="208">
        <v>122</v>
      </c>
    </row>
    <row r="239" spans="1:3" ht="20.100000000000001" customHeight="1">
      <c r="A239" s="206" t="s">
        <v>793</v>
      </c>
      <c r="B239" s="207" t="s">
        <v>794</v>
      </c>
      <c r="C239" s="208">
        <v>176</v>
      </c>
    </row>
    <row r="240" spans="1:3" ht="20.100000000000001" customHeight="1">
      <c r="A240" s="206" t="s">
        <v>795</v>
      </c>
      <c r="B240" s="206" t="s">
        <v>796</v>
      </c>
      <c r="C240" s="208">
        <v>176</v>
      </c>
    </row>
    <row r="241" spans="1:5" ht="20.100000000000001" customHeight="1">
      <c r="A241" s="207" t="s">
        <v>82</v>
      </c>
      <c r="B241" s="207" t="s">
        <v>83</v>
      </c>
      <c r="C241" s="205">
        <v>20964.524368999999</v>
      </c>
    </row>
    <row r="242" spans="1:5" ht="20.100000000000001" customHeight="1">
      <c r="A242" s="206" t="s">
        <v>797</v>
      </c>
      <c r="B242" s="207" t="s">
        <v>798</v>
      </c>
      <c r="C242" s="208">
        <v>1396.0820759999999</v>
      </c>
    </row>
    <row r="243" spans="1:5" ht="20.100000000000001" customHeight="1">
      <c r="A243" s="206" t="s">
        <v>799</v>
      </c>
      <c r="B243" s="206" t="s">
        <v>393</v>
      </c>
      <c r="C243" s="208">
        <v>1054.681376</v>
      </c>
    </row>
    <row r="244" spans="1:5" ht="20.100000000000001" customHeight="1">
      <c r="A244" s="206" t="s">
        <v>800</v>
      </c>
      <c r="B244" s="206" t="s">
        <v>801</v>
      </c>
      <c r="C244" s="208">
        <v>341.40069999999997</v>
      </c>
      <c r="E244" s="156"/>
    </row>
    <row r="245" spans="1:5" ht="20.100000000000001" customHeight="1">
      <c r="A245" s="206" t="s">
        <v>802</v>
      </c>
      <c r="B245" s="207" t="s">
        <v>803</v>
      </c>
      <c r="C245" s="208">
        <v>533.70550400000002</v>
      </c>
    </row>
    <row r="246" spans="1:5" ht="20.100000000000001" customHeight="1">
      <c r="A246" s="206" t="s">
        <v>804</v>
      </c>
      <c r="B246" s="206" t="s">
        <v>805</v>
      </c>
      <c r="C246" s="208">
        <v>187.660312</v>
      </c>
    </row>
    <row r="247" spans="1:5" ht="20.100000000000001" customHeight="1">
      <c r="A247" s="206" t="s">
        <v>806</v>
      </c>
      <c r="B247" s="206" t="s">
        <v>807</v>
      </c>
      <c r="C247" s="208">
        <v>208.01119199999999</v>
      </c>
    </row>
    <row r="248" spans="1:5" ht="20.100000000000001" customHeight="1">
      <c r="A248" s="206" t="s">
        <v>808</v>
      </c>
      <c r="B248" s="206" t="s">
        <v>809</v>
      </c>
      <c r="C248" s="208">
        <v>138.03399999999999</v>
      </c>
    </row>
    <row r="249" spans="1:5" ht="20.100000000000001" customHeight="1">
      <c r="A249" s="206" t="s">
        <v>810</v>
      </c>
      <c r="B249" s="207" t="s">
        <v>811</v>
      </c>
      <c r="C249" s="208">
        <v>1187.8596279999999</v>
      </c>
    </row>
    <row r="250" spans="1:5" ht="20.100000000000001" customHeight="1">
      <c r="A250" s="206" t="s">
        <v>812</v>
      </c>
      <c r="B250" s="206" t="s">
        <v>813</v>
      </c>
      <c r="C250" s="208">
        <v>16.749528000000002</v>
      </c>
    </row>
    <row r="251" spans="1:5" ht="20.100000000000001" customHeight="1">
      <c r="A251" s="206" t="s">
        <v>814</v>
      </c>
      <c r="B251" s="206" t="s">
        <v>815</v>
      </c>
      <c r="C251" s="208">
        <v>475.6601</v>
      </c>
    </row>
    <row r="252" spans="1:5" ht="20.100000000000001" customHeight="1">
      <c r="A252" s="206" t="s">
        <v>816</v>
      </c>
      <c r="B252" s="206" t="s">
        <v>817</v>
      </c>
      <c r="C252" s="208">
        <v>695.45</v>
      </c>
    </row>
    <row r="253" spans="1:5" ht="20.100000000000001" customHeight="1">
      <c r="A253" s="206" t="s">
        <v>818</v>
      </c>
      <c r="B253" s="207" t="s">
        <v>819</v>
      </c>
      <c r="C253" s="208">
        <v>8831.9495959999986</v>
      </c>
    </row>
    <row r="254" spans="1:5" ht="20.100000000000001" customHeight="1">
      <c r="A254" s="206" t="s">
        <v>820</v>
      </c>
      <c r="B254" s="206" t="s">
        <v>821</v>
      </c>
      <c r="C254" s="208">
        <v>479.70499999999998</v>
      </c>
    </row>
    <row r="255" spans="1:5" ht="20.100000000000001" customHeight="1">
      <c r="A255" s="206" t="s">
        <v>822</v>
      </c>
      <c r="B255" s="206" t="s">
        <v>823</v>
      </c>
      <c r="C255" s="208">
        <v>260.5822</v>
      </c>
    </row>
    <row r="256" spans="1:5" ht="20.100000000000001" customHeight="1">
      <c r="A256" s="206" t="s">
        <v>824</v>
      </c>
      <c r="B256" s="206" t="s">
        <v>825</v>
      </c>
      <c r="C256" s="208">
        <v>284.51989600000002</v>
      </c>
    </row>
    <row r="257" spans="1:3" ht="20.100000000000001" customHeight="1">
      <c r="A257" s="206" t="s">
        <v>826</v>
      </c>
      <c r="B257" s="206" t="s">
        <v>827</v>
      </c>
      <c r="C257" s="208">
        <v>4087.15</v>
      </c>
    </row>
    <row r="258" spans="1:3" ht="20.100000000000001" customHeight="1">
      <c r="A258" s="206" t="s">
        <v>828</v>
      </c>
      <c r="B258" s="206" t="s">
        <v>829</v>
      </c>
      <c r="C258" s="208">
        <v>100.053702</v>
      </c>
    </row>
    <row r="259" spans="1:3" ht="20.100000000000001" customHeight="1">
      <c r="A259" s="206" t="s">
        <v>830</v>
      </c>
      <c r="B259" s="206" t="s">
        <v>831</v>
      </c>
      <c r="C259" s="208">
        <v>3023.0287979999998</v>
      </c>
    </row>
    <row r="260" spans="1:3" ht="20.100000000000001" customHeight="1">
      <c r="A260" s="206" t="s">
        <v>832</v>
      </c>
      <c r="B260" s="206" t="s">
        <v>833</v>
      </c>
      <c r="C260" s="208">
        <v>596.91</v>
      </c>
    </row>
    <row r="261" spans="1:3" ht="20.100000000000001" customHeight="1">
      <c r="A261" s="206" t="s">
        <v>834</v>
      </c>
      <c r="B261" s="207" t="s">
        <v>835</v>
      </c>
      <c r="C261" s="208">
        <v>673.48519999999996</v>
      </c>
    </row>
    <row r="262" spans="1:3" ht="20.100000000000001" customHeight="1">
      <c r="A262" s="206" t="s">
        <v>836</v>
      </c>
      <c r="B262" s="206" t="s">
        <v>837</v>
      </c>
      <c r="C262" s="208">
        <v>594.78</v>
      </c>
    </row>
    <row r="263" spans="1:3" ht="20.100000000000001" customHeight="1">
      <c r="A263" s="206" t="s">
        <v>838</v>
      </c>
      <c r="B263" s="206" t="s">
        <v>839</v>
      </c>
      <c r="C263" s="208">
        <v>78.705200000000005</v>
      </c>
    </row>
    <row r="264" spans="1:3" ht="20.100000000000001" customHeight="1">
      <c r="A264" s="206" t="s">
        <v>840</v>
      </c>
      <c r="B264" s="207" t="s">
        <v>841</v>
      </c>
      <c r="C264" s="208">
        <v>300</v>
      </c>
    </row>
    <row r="265" spans="1:3" ht="20.100000000000001" customHeight="1">
      <c r="A265" s="206" t="s">
        <v>842</v>
      </c>
      <c r="B265" s="206" t="s">
        <v>843</v>
      </c>
      <c r="C265" s="208">
        <v>200</v>
      </c>
    </row>
    <row r="266" spans="1:3" ht="20.100000000000001" customHeight="1">
      <c r="A266" s="206" t="s">
        <v>844</v>
      </c>
      <c r="B266" s="206" t="s">
        <v>845</v>
      </c>
      <c r="C266" s="208">
        <v>100</v>
      </c>
    </row>
    <row r="267" spans="1:3" ht="20.100000000000001" customHeight="1">
      <c r="A267" s="206" t="s">
        <v>846</v>
      </c>
      <c r="B267" s="207" t="s">
        <v>847</v>
      </c>
      <c r="C267" s="208">
        <v>6810.4</v>
      </c>
    </row>
    <row r="268" spans="1:3" ht="20.100000000000001" customHeight="1">
      <c r="A268" s="206" t="s">
        <v>848</v>
      </c>
      <c r="B268" s="206" t="s">
        <v>849</v>
      </c>
      <c r="C268" s="208">
        <v>6780.4</v>
      </c>
    </row>
    <row r="269" spans="1:3" ht="20.100000000000001" customHeight="1">
      <c r="A269" s="206" t="s">
        <v>850</v>
      </c>
      <c r="B269" s="206" t="s">
        <v>851</v>
      </c>
      <c r="C269" s="208">
        <v>30</v>
      </c>
    </row>
    <row r="270" spans="1:3" ht="20.100000000000001" customHeight="1">
      <c r="A270" s="206" t="s">
        <v>852</v>
      </c>
      <c r="B270" s="207" t="s">
        <v>853</v>
      </c>
      <c r="C270" s="208">
        <v>135.30000000000001</v>
      </c>
    </row>
    <row r="271" spans="1:3" ht="20.100000000000001" customHeight="1">
      <c r="A271" s="206" t="s">
        <v>854</v>
      </c>
      <c r="B271" s="206" t="s">
        <v>855</v>
      </c>
      <c r="C271" s="208">
        <v>135.30000000000001</v>
      </c>
    </row>
    <row r="272" spans="1:3" ht="20.100000000000001" customHeight="1">
      <c r="A272" s="206" t="s">
        <v>856</v>
      </c>
      <c r="B272" s="206" t="s">
        <v>857</v>
      </c>
      <c r="C272" s="208">
        <v>469.56076500000006</v>
      </c>
    </row>
    <row r="273" spans="1:3" ht="20.100000000000001" customHeight="1">
      <c r="A273" s="206" t="s">
        <v>858</v>
      </c>
      <c r="B273" s="206" t="s">
        <v>859</v>
      </c>
      <c r="C273" s="208">
        <v>469.56076500000006</v>
      </c>
    </row>
    <row r="274" spans="1:3" ht="20.100000000000001" customHeight="1">
      <c r="A274" s="206" t="s">
        <v>860</v>
      </c>
      <c r="B274" s="207" t="s">
        <v>861</v>
      </c>
      <c r="C274" s="208">
        <v>450.38159999999999</v>
      </c>
    </row>
    <row r="275" spans="1:3" ht="20.100000000000001" customHeight="1">
      <c r="A275" s="206" t="s">
        <v>862</v>
      </c>
      <c r="B275" s="206" t="s">
        <v>393</v>
      </c>
      <c r="C275" s="208">
        <v>356.88159999999999</v>
      </c>
    </row>
    <row r="276" spans="1:3" ht="20.100000000000001" customHeight="1">
      <c r="A276" s="206" t="s">
        <v>863</v>
      </c>
      <c r="B276" s="206" t="s">
        <v>406</v>
      </c>
      <c r="C276" s="208">
        <v>25</v>
      </c>
    </row>
    <row r="277" spans="1:3" ht="20.100000000000001" customHeight="1">
      <c r="A277" s="206" t="s">
        <v>864</v>
      </c>
      <c r="B277" s="206" t="s">
        <v>865</v>
      </c>
      <c r="C277" s="208">
        <v>20</v>
      </c>
    </row>
    <row r="278" spans="1:3" ht="20.100000000000001" customHeight="1">
      <c r="A278" s="206" t="s">
        <v>866</v>
      </c>
      <c r="B278" s="206" t="s">
        <v>867</v>
      </c>
      <c r="C278" s="208">
        <v>48.5</v>
      </c>
    </row>
    <row r="279" spans="1:3" ht="20.100000000000001" customHeight="1">
      <c r="A279" s="206" t="s">
        <v>868</v>
      </c>
      <c r="B279" s="207" t="s">
        <v>869</v>
      </c>
      <c r="C279" s="208">
        <v>172</v>
      </c>
    </row>
    <row r="280" spans="1:3" ht="20.100000000000001" customHeight="1">
      <c r="A280" s="206" t="s">
        <v>870</v>
      </c>
      <c r="B280" s="206" t="s">
        <v>871</v>
      </c>
      <c r="C280" s="208">
        <v>172</v>
      </c>
    </row>
    <row r="281" spans="1:3" ht="20.100000000000001" customHeight="1">
      <c r="A281" s="206" t="s">
        <v>872</v>
      </c>
      <c r="B281" s="207" t="s">
        <v>873</v>
      </c>
      <c r="C281" s="208">
        <v>3.8</v>
      </c>
    </row>
    <row r="282" spans="1:3" ht="20.100000000000001" customHeight="1">
      <c r="A282" s="206" t="s">
        <v>874</v>
      </c>
      <c r="B282" s="206" t="s">
        <v>875</v>
      </c>
      <c r="C282" s="208">
        <v>3.8</v>
      </c>
    </row>
    <row r="283" spans="1:3" ht="20.100000000000001" customHeight="1">
      <c r="A283" s="207" t="s">
        <v>84</v>
      </c>
      <c r="B283" s="207" t="s">
        <v>85</v>
      </c>
      <c r="C283" s="205">
        <v>8187.1807719999997</v>
      </c>
    </row>
    <row r="284" spans="1:3" ht="20.100000000000001" customHeight="1">
      <c r="A284" s="206" t="s">
        <v>876</v>
      </c>
      <c r="B284" s="207" t="s">
        <v>877</v>
      </c>
      <c r="C284" s="208">
        <v>263.19009999999997</v>
      </c>
    </row>
    <row r="285" spans="1:3" ht="20.100000000000001" customHeight="1">
      <c r="A285" s="206" t="s">
        <v>878</v>
      </c>
      <c r="B285" s="206" t="s">
        <v>879</v>
      </c>
      <c r="C285" s="208">
        <v>263.19009999999997</v>
      </c>
    </row>
    <row r="286" spans="1:3" ht="20.100000000000001" customHeight="1">
      <c r="A286" s="206" t="s">
        <v>880</v>
      </c>
      <c r="B286" s="207" t="s">
        <v>881</v>
      </c>
      <c r="C286" s="208">
        <v>7894.9906719999999</v>
      </c>
    </row>
    <row r="287" spans="1:3" ht="20.100000000000001" customHeight="1">
      <c r="A287" s="206" t="s">
        <v>882</v>
      </c>
      <c r="B287" s="206" t="s">
        <v>883</v>
      </c>
      <c r="C287" s="208">
        <v>6894.9906719999999</v>
      </c>
    </row>
    <row r="288" spans="1:3" s="156" customFormat="1" ht="20.100000000000001" customHeight="1">
      <c r="A288" s="206" t="s">
        <v>884</v>
      </c>
      <c r="B288" s="206" t="s">
        <v>885</v>
      </c>
      <c r="C288" s="208">
        <v>1000</v>
      </c>
    </row>
    <row r="289" spans="1:3" ht="20.100000000000001" customHeight="1">
      <c r="A289" s="206" t="s">
        <v>886</v>
      </c>
      <c r="B289" s="207" t="s">
        <v>887</v>
      </c>
      <c r="C289" s="208">
        <v>29</v>
      </c>
    </row>
    <row r="290" spans="1:3" ht="20.100000000000001" customHeight="1">
      <c r="A290" s="206" t="s">
        <v>888</v>
      </c>
      <c r="B290" s="206" t="s">
        <v>889</v>
      </c>
      <c r="C290" s="208">
        <v>29</v>
      </c>
    </row>
    <row r="291" spans="1:3" ht="20.100000000000001" customHeight="1">
      <c r="A291" s="207" t="s">
        <v>86</v>
      </c>
      <c r="B291" s="207" t="s">
        <v>87</v>
      </c>
      <c r="C291" s="205">
        <v>8215.9030000000002</v>
      </c>
    </row>
    <row r="292" spans="1:3" ht="20.100000000000001" customHeight="1">
      <c r="A292" s="206" t="s">
        <v>890</v>
      </c>
      <c r="B292" s="207" t="s">
        <v>891</v>
      </c>
      <c r="C292" s="208">
        <v>4515.9030000000002</v>
      </c>
    </row>
    <row r="293" spans="1:3" ht="20.100000000000001" customHeight="1">
      <c r="A293" s="206" t="s">
        <v>892</v>
      </c>
      <c r="B293" s="206" t="s">
        <v>393</v>
      </c>
      <c r="C293" s="208">
        <v>883.45510000000002</v>
      </c>
    </row>
    <row r="294" spans="1:3" ht="20.100000000000001" customHeight="1">
      <c r="A294" s="206" t="s">
        <v>893</v>
      </c>
      <c r="B294" s="206" t="s">
        <v>894</v>
      </c>
      <c r="C294" s="208">
        <v>2798.0475999999999</v>
      </c>
    </row>
    <row r="295" spans="1:3" ht="20.100000000000001" customHeight="1">
      <c r="A295" s="206" t="s">
        <v>895</v>
      </c>
      <c r="B295" s="206" t="s">
        <v>896</v>
      </c>
      <c r="C295" s="208">
        <v>834.40030000000002</v>
      </c>
    </row>
    <row r="296" spans="1:3" ht="20.100000000000001" customHeight="1">
      <c r="A296" s="206" t="s">
        <v>897</v>
      </c>
      <c r="B296" s="207" t="s">
        <v>898</v>
      </c>
      <c r="C296" s="208">
        <v>1000</v>
      </c>
    </row>
    <row r="297" spans="1:3" ht="20.100000000000001" customHeight="1">
      <c r="A297" s="206" t="s">
        <v>899</v>
      </c>
      <c r="B297" s="206" t="s">
        <v>900</v>
      </c>
      <c r="C297" s="208">
        <v>1000</v>
      </c>
    </row>
    <row r="298" spans="1:3" ht="20.100000000000001" customHeight="1">
      <c r="A298" s="206" t="s">
        <v>901</v>
      </c>
      <c r="B298" s="207" t="s">
        <v>902</v>
      </c>
      <c r="C298" s="208">
        <v>2700</v>
      </c>
    </row>
    <row r="299" spans="1:3" ht="20.100000000000001" customHeight="1">
      <c r="A299" s="206" t="s">
        <v>903</v>
      </c>
      <c r="B299" s="206" t="s">
        <v>904</v>
      </c>
      <c r="C299" s="208">
        <v>2700</v>
      </c>
    </row>
    <row r="300" spans="1:3" ht="20.100000000000001" customHeight="1">
      <c r="A300" s="207" t="s">
        <v>88</v>
      </c>
      <c r="B300" s="207" t="s">
        <v>89</v>
      </c>
      <c r="C300" s="205">
        <v>75217.672980999996</v>
      </c>
    </row>
    <row r="301" spans="1:3" ht="20.100000000000001" customHeight="1">
      <c r="A301" s="206" t="s">
        <v>905</v>
      </c>
      <c r="B301" s="207" t="s">
        <v>906</v>
      </c>
      <c r="C301" s="208">
        <v>33172.087314999997</v>
      </c>
    </row>
    <row r="302" spans="1:3" ht="20.100000000000001" customHeight="1">
      <c r="A302" s="206" t="s">
        <v>907</v>
      </c>
      <c r="B302" s="206" t="s">
        <v>411</v>
      </c>
      <c r="C302" s="208">
        <v>2474.0084000000002</v>
      </c>
    </row>
    <row r="303" spans="1:3" ht="20.100000000000001" customHeight="1">
      <c r="A303" s="206" t="s">
        <v>908</v>
      </c>
      <c r="B303" s="206" t="s">
        <v>909</v>
      </c>
      <c r="C303" s="208">
        <v>15</v>
      </c>
    </row>
    <row r="304" spans="1:3" ht="20.100000000000001" customHeight="1">
      <c r="A304" s="206" t="s">
        <v>910</v>
      </c>
      <c r="B304" s="206" t="s">
        <v>911</v>
      </c>
      <c r="C304" s="208">
        <v>376.244732</v>
      </c>
    </row>
    <row r="305" spans="1:3" ht="20.100000000000001" customHeight="1">
      <c r="A305" s="206" t="s">
        <v>912</v>
      </c>
      <c r="B305" s="206" t="s">
        <v>913</v>
      </c>
      <c r="C305" s="208">
        <v>19.600000000000001</v>
      </c>
    </row>
    <row r="306" spans="1:3" ht="20.100000000000001" customHeight="1">
      <c r="A306" s="206" t="s">
        <v>914</v>
      </c>
      <c r="B306" s="206" t="s">
        <v>915</v>
      </c>
      <c r="C306" s="208">
        <v>340</v>
      </c>
    </row>
    <row r="307" spans="1:3" ht="20.100000000000001" customHeight="1">
      <c r="A307" s="206" t="s">
        <v>916</v>
      </c>
      <c r="B307" s="206" t="s">
        <v>917</v>
      </c>
      <c r="C307" s="208">
        <v>7439.9156950000006</v>
      </c>
    </row>
    <row r="308" spans="1:3" ht="20.100000000000001" customHeight="1">
      <c r="A308" s="206" t="s">
        <v>918</v>
      </c>
      <c r="B308" s="206" t="s">
        <v>919</v>
      </c>
      <c r="C308" s="208">
        <v>1671.9536880000001</v>
      </c>
    </row>
    <row r="309" spans="1:3" ht="20.100000000000001" customHeight="1">
      <c r="A309" s="206" t="s">
        <v>920</v>
      </c>
      <c r="B309" s="206" t="s">
        <v>921</v>
      </c>
      <c r="C309" s="208">
        <v>8081.8310000000001</v>
      </c>
    </row>
    <row r="310" spans="1:3" ht="20.100000000000001" customHeight="1">
      <c r="A310" s="206" t="s">
        <v>922</v>
      </c>
      <c r="B310" s="206" t="s">
        <v>923</v>
      </c>
      <c r="C310" s="208">
        <v>2602.6212</v>
      </c>
    </row>
    <row r="311" spans="1:3" ht="20.100000000000001" customHeight="1">
      <c r="A311" s="206" t="s">
        <v>924</v>
      </c>
      <c r="B311" s="206" t="s">
        <v>925</v>
      </c>
      <c r="C311" s="208">
        <v>15.9526</v>
      </c>
    </row>
    <row r="312" spans="1:3" ht="20.100000000000001" customHeight="1">
      <c r="A312" s="206" t="s">
        <v>926</v>
      </c>
      <c r="B312" s="206" t="s">
        <v>927</v>
      </c>
      <c r="C312" s="208">
        <v>8866.6</v>
      </c>
    </row>
    <row r="313" spans="1:3" ht="20.100000000000001" customHeight="1">
      <c r="A313" s="206" t="s">
        <v>928</v>
      </c>
      <c r="B313" s="206" t="s">
        <v>929</v>
      </c>
      <c r="C313" s="208">
        <v>1268.3599999999999</v>
      </c>
    </row>
    <row r="314" spans="1:3" ht="20.100000000000001" customHeight="1">
      <c r="A314" s="206" t="s">
        <v>930</v>
      </c>
      <c r="B314" s="207" t="s">
        <v>931</v>
      </c>
      <c r="C314" s="208">
        <v>1420.8212000000001</v>
      </c>
    </row>
    <row r="315" spans="1:3" ht="20.100000000000001" customHeight="1">
      <c r="A315" s="206" t="s">
        <v>932</v>
      </c>
      <c r="B315" s="206" t="s">
        <v>933</v>
      </c>
      <c r="C315" s="208">
        <v>394.82119999999998</v>
      </c>
    </row>
    <row r="316" spans="1:3" ht="20.100000000000001" customHeight="1">
      <c r="A316" s="206" t="s">
        <v>934</v>
      </c>
      <c r="B316" s="206" t="s">
        <v>935</v>
      </c>
      <c r="C316" s="208">
        <v>1</v>
      </c>
    </row>
    <row r="317" spans="1:3" ht="20.100000000000001" customHeight="1">
      <c r="A317" s="206" t="s">
        <v>936</v>
      </c>
      <c r="B317" s="206" t="s">
        <v>937</v>
      </c>
      <c r="C317" s="208">
        <v>25</v>
      </c>
    </row>
    <row r="318" spans="1:3" ht="20.100000000000001" customHeight="1">
      <c r="A318" s="206" t="s">
        <v>938</v>
      </c>
      <c r="B318" s="206" t="s">
        <v>939</v>
      </c>
      <c r="C318" s="208">
        <v>1000</v>
      </c>
    </row>
    <row r="319" spans="1:3" ht="20.100000000000001" customHeight="1">
      <c r="A319" s="206" t="s">
        <v>940</v>
      </c>
      <c r="B319" s="207" t="s">
        <v>941</v>
      </c>
      <c r="C319" s="208">
        <v>7297.8621999999996</v>
      </c>
    </row>
    <row r="320" spans="1:3" ht="20.100000000000001" customHeight="1">
      <c r="A320" s="206" t="s">
        <v>942</v>
      </c>
      <c r="B320" s="206" t="s">
        <v>943</v>
      </c>
      <c r="C320" s="208">
        <v>2</v>
      </c>
    </row>
    <row r="321" spans="1:6" ht="20.100000000000001" customHeight="1">
      <c r="A321" s="206" t="s">
        <v>944</v>
      </c>
      <c r="B321" s="206" t="s">
        <v>945</v>
      </c>
      <c r="C321" s="208">
        <v>0.5</v>
      </c>
      <c r="D321" s="159"/>
      <c r="F321" s="159"/>
    </row>
    <row r="322" spans="1:6" ht="20.100000000000001" customHeight="1">
      <c r="A322" s="206" t="s">
        <v>946</v>
      </c>
      <c r="B322" s="206" t="s">
        <v>947</v>
      </c>
      <c r="C322" s="208">
        <v>5</v>
      </c>
    </row>
    <row r="323" spans="1:6" ht="20.100000000000001" customHeight="1">
      <c r="A323" s="206" t="s">
        <v>948</v>
      </c>
      <c r="B323" s="206" t="s">
        <v>949</v>
      </c>
      <c r="C323" s="208">
        <v>7290.3621999999996</v>
      </c>
    </row>
    <row r="324" spans="1:6" ht="20.100000000000001" customHeight="1">
      <c r="A324" s="206" t="s">
        <v>950</v>
      </c>
      <c r="B324" s="207" t="s">
        <v>951</v>
      </c>
      <c r="C324" s="208">
        <v>14617.6847</v>
      </c>
    </row>
    <row r="325" spans="1:6" ht="20.100000000000001" customHeight="1">
      <c r="A325" s="206" t="s">
        <v>952</v>
      </c>
      <c r="B325" s="206" t="s">
        <v>411</v>
      </c>
      <c r="C325" s="208">
        <v>213.68469999999999</v>
      </c>
    </row>
    <row r="326" spans="1:6" ht="20.100000000000001" customHeight="1">
      <c r="A326" s="206" t="s">
        <v>953</v>
      </c>
      <c r="B326" s="206" t="s">
        <v>954</v>
      </c>
      <c r="C326" s="208">
        <v>14404</v>
      </c>
    </row>
    <row r="327" spans="1:6" ht="20.100000000000001" customHeight="1">
      <c r="A327" s="206" t="s">
        <v>955</v>
      </c>
      <c r="B327" s="207" t="s">
        <v>956</v>
      </c>
      <c r="C327" s="208">
        <v>4544.5783740000006</v>
      </c>
    </row>
    <row r="328" spans="1:6" ht="20.100000000000001" customHeight="1">
      <c r="A328" s="206" t="s">
        <v>957</v>
      </c>
      <c r="B328" s="206" t="s">
        <v>958</v>
      </c>
      <c r="C328" s="208">
        <v>1393.8543999999999</v>
      </c>
    </row>
    <row r="329" spans="1:6" ht="20.100000000000001" customHeight="1">
      <c r="A329" s="206" t="s">
        <v>959</v>
      </c>
      <c r="B329" s="206" t="s">
        <v>960</v>
      </c>
      <c r="C329" s="208">
        <v>3148.3440039999987</v>
      </c>
    </row>
    <row r="330" spans="1:6" ht="20.100000000000001" customHeight="1">
      <c r="A330" s="206" t="s">
        <v>961</v>
      </c>
      <c r="B330" s="206" t="s">
        <v>962</v>
      </c>
      <c r="C330" s="208">
        <v>0.10000000000000009</v>
      </c>
    </row>
    <row r="331" spans="1:6" ht="20.100000000000001" customHeight="1">
      <c r="A331" s="206" t="s">
        <v>963</v>
      </c>
      <c r="B331" s="206" t="s">
        <v>964</v>
      </c>
      <c r="C331" s="208">
        <v>2.6870000000030814E-2</v>
      </c>
    </row>
    <row r="332" spans="1:6" ht="20.100000000000001" customHeight="1">
      <c r="A332" s="206" t="s">
        <v>965</v>
      </c>
      <c r="B332" s="206" t="s">
        <v>966</v>
      </c>
      <c r="C332" s="208">
        <v>2.2531000000000176</v>
      </c>
    </row>
    <row r="333" spans="1:6" ht="20.100000000000001" customHeight="1">
      <c r="A333" s="206" t="s">
        <v>967</v>
      </c>
      <c r="B333" s="207" t="s">
        <v>968</v>
      </c>
      <c r="C333" s="208">
        <v>5570.033692</v>
      </c>
    </row>
    <row r="334" spans="1:6" ht="20.100000000000001" customHeight="1">
      <c r="A334" s="206" t="s">
        <v>969</v>
      </c>
      <c r="B334" s="206" t="s">
        <v>970</v>
      </c>
      <c r="C334" s="208">
        <v>144.63</v>
      </c>
    </row>
    <row r="335" spans="1:6" ht="20.100000000000001" customHeight="1">
      <c r="A335" s="206" t="s">
        <v>971</v>
      </c>
      <c r="B335" s="206" t="s">
        <v>972</v>
      </c>
      <c r="C335" s="208">
        <v>5273.9058530000002</v>
      </c>
    </row>
    <row r="336" spans="1:6" ht="20.100000000000001" customHeight="1">
      <c r="A336" s="206" t="s">
        <v>973</v>
      </c>
      <c r="B336" s="206" t="s">
        <v>974</v>
      </c>
      <c r="C336" s="208">
        <v>151.497839</v>
      </c>
    </row>
    <row r="337" spans="1:3" ht="20.100000000000001" customHeight="1">
      <c r="A337" s="206" t="s">
        <v>975</v>
      </c>
      <c r="B337" s="207" t="s">
        <v>976</v>
      </c>
      <c r="C337" s="208">
        <v>4594.6054999999997</v>
      </c>
    </row>
    <row r="338" spans="1:3" ht="20.100000000000001" customHeight="1">
      <c r="A338" s="206" t="s">
        <v>977</v>
      </c>
      <c r="B338" s="206" t="s">
        <v>978</v>
      </c>
      <c r="C338" s="208">
        <v>4594.6054999999997</v>
      </c>
    </row>
    <row r="339" spans="1:3" ht="20.100000000000001" customHeight="1">
      <c r="A339" s="206" t="s">
        <v>979</v>
      </c>
      <c r="B339" s="207" t="s">
        <v>980</v>
      </c>
      <c r="C339" s="208">
        <v>4000</v>
      </c>
    </row>
    <row r="340" spans="1:3" ht="20.100000000000001" customHeight="1">
      <c r="A340" s="206" t="s">
        <v>981</v>
      </c>
      <c r="B340" s="206" t="s">
        <v>982</v>
      </c>
      <c r="C340" s="208">
        <v>4000</v>
      </c>
    </row>
    <row r="341" spans="1:3" ht="20.100000000000001" customHeight="1">
      <c r="A341" s="207" t="s">
        <v>90</v>
      </c>
      <c r="B341" s="207" t="s">
        <v>91</v>
      </c>
      <c r="C341" s="205">
        <v>6230.4410170000001</v>
      </c>
    </row>
    <row r="342" spans="1:3" ht="20.100000000000001" customHeight="1">
      <c r="A342" s="206" t="s">
        <v>983</v>
      </c>
      <c r="B342" s="207" t="s">
        <v>984</v>
      </c>
      <c r="C342" s="208">
        <v>5961.6490670000003</v>
      </c>
    </row>
    <row r="343" spans="1:3" ht="20.100000000000001" customHeight="1">
      <c r="A343" s="206" t="s">
        <v>985</v>
      </c>
      <c r="B343" s="206" t="s">
        <v>393</v>
      </c>
      <c r="C343" s="208">
        <v>1227.8624</v>
      </c>
    </row>
    <row r="344" spans="1:3" ht="20.100000000000001" customHeight="1">
      <c r="A344" s="206" t="s">
        <v>986</v>
      </c>
      <c r="B344" s="206" t="s">
        <v>987</v>
      </c>
      <c r="C344" s="208">
        <v>3934.7357000000002</v>
      </c>
    </row>
    <row r="345" spans="1:3" ht="20.100000000000001" customHeight="1">
      <c r="A345" s="206" t="s">
        <v>988</v>
      </c>
      <c r="B345" s="206" t="s">
        <v>989</v>
      </c>
      <c r="C345" s="208">
        <v>625.85096699999997</v>
      </c>
    </row>
    <row r="346" spans="1:3" ht="20.100000000000001" customHeight="1">
      <c r="A346" s="206" t="s">
        <v>990</v>
      </c>
      <c r="B346" s="206" t="s">
        <v>991</v>
      </c>
      <c r="C346" s="208">
        <v>108</v>
      </c>
    </row>
    <row r="347" spans="1:3" ht="20.100000000000001" customHeight="1">
      <c r="A347" s="206" t="s">
        <v>992</v>
      </c>
      <c r="B347" s="206" t="s">
        <v>993</v>
      </c>
      <c r="C347" s="208">
        <v>65.2</v>
      </c>
    </row>
    <row r="348" spans="1:3" ht="20.100000000000001" customHeight="1">
      <c r="A348" s="206" t="s">
        <v>994</v>
      </c>
      <c r="B348" s="207" t="s">
        <v>995</v>
      </c>
      <c r="C348" s="208">
        <v>268.79194999999999</v>
      </c>
    </row>
    <row r="349" spans="1:3" ht="20.100000000000001" customHeight="1">
      <c r="A349" s="206" t="s">
        <v>996</v>
      </c>
      <c r="B349" s="206" t="s">
        <v>997</v>
      </c>
      <c r="C349" s="208">
        <v>268.79194999999999</v>
      </c>
    </row>
    <row r="350" spans="1:3" ht="20.100000000000001" customHeight="1">
      <c r="A350" s="207" t="s">
        <v>92</v>
      </c>
      <c r="B350" s="207" t="s">
        <v>131</v>
      </c>
      <c r="C350" s="205">
        <v>11383.756600000001</v>
      </c>
    </row>
    <row r="351" spans="1:3" ht="20.100000000000001" customHeight="1">
      <c r="A351" s="206" t="s">
        <v>998</v>
      </c>
      <c r="B351" s="207" t="s">
        <v>999</v>
      </c>
      <c r="C351" s="208">
        <v>4862.68</v>
      </c>
    </row>
    <row r="352" spans="1:3" ht="20.100000000000001" customHeight="1">
      <c r="A352" s="206" t="s">
        <v>1000</v>
      </c>
      <c r="B352" s="206" t="s">
        <v>1001</v>
      </c>
      <c r="C352" s="208">
        <v>4862.68</v>
      </c>
    </row>
    <row r="353" spans="1:3" ht="20.100000000000001" customHeight="1">
      <c r="A353" s="206" t="s">
        <v>1002</v>
      </c>
      <c r="B353" s="207" t="s">
        <v>1003</v>
      </c>
      <c r="C353" s="208">
        <v>6521.0766000000003</v>
      </c>
    </row>
    <row r="354" spans="1:3" ht="20.100000000000001" customHeight="1">
      <c r="A354" s="206" t="s">
        <v>1004</v>
      </c>
      <c r="B354" s="206" t="s">
        <v>1005</v>
      </c>
      <c r="C354" s="208">
        <v>6521.0766000000003</v>
      </c>
    </row>
    <row r="355" spans="1:3" ht="20.100000000000001" customHeight="1">
      <c r="A355" s="207" t="s">
        <v>94</v>
      </c>
      <c r="B355" s="207" t="s">
        <v>132</v>
      </c>
      <c r="C355" s="205">
        <v>435.35399999999998</v>
      </c>
    </row>
    <row r="356" spans="1:3" ht="20.100000000000001" customHeight="1">
      <c r="A356" s="206" t="s">
        <v>1006</v>
      </c>
      <c r="B356" s="207" t="s">
        <v>1007</v>
      </c>
      <c r="C356" s="208">
        <v>435.35399999999998</v>
      </c>
    </row>
    <row r="357" spans="1:3" ht="20.100000000000001" customHeight="1">
      <c r="A357" s="206" t="s">
        <v>1008</v>
      </c>
      <c r="B357" s="206" t="s">
        <v>1009</v>
      </c>
      <c r="C357" s="208">
        <v>435.35399999999998</v>
      </c>
    </row>
    <row r="358" spans="1:3" ht="20.100000000000001" customHeight="1">
      <c r="A358" s="207" t="s">
        <v>98</v>
      </c>
      <c r="B358" s="207" t="s">
        <v>99</v>
      </c>
      <c r="C358" s="205">
        <v>1583.5317500000001</v>
      </c>
    </row>
    <row r="359" spans="1:3" ht="20.100000000000001" customHeight="1">
      <c r="A359" s="206" t="s">
        <v>1010</v>
      </c>
      <c r="B359" s="207" t="s">
        <v>1011</v>
      </c>
      <c r="C359" s="208">
        <v>1552.41335</v>
      </c>
    </row>
    <row r="360" spans="1:3" ht="20.100000000000001" customHeight="1">
      <c r="A360" s="206" t="s">
        <v>1012</v>
      </c>
      <c r="B360" s="206" t="s">
        <v>393</v>
      </c>
      <c r="C360" s="208">
        <v>1077.8851999999999</v>
      </c>
    </row>
    <row r="361" spans="1:3" ht="20.100000000000001" customHeight="1">
      <c r="A361" s="206" t="s">
        <v>1013</v>
      </c>
      <c r="B361" s="206" t="s">
        <v>1014</v>
      </c>
      <c r="C361" s="208">
        <v>120</v>
      </c>
    </row>
    <row r="362" spans="1:3" ht="20.100000000000001" customHeight="1">
      <c r="A362" s="206" t="s">
        <v>1015</v>
      </c>
      <c r="B362" s="206" t="s">
        <v>1016</v>
      </c>
      <c r="C362" s="208">
        <v>2.0073060000000003</v>
      </c>
    </row>
    <row r="363" spans="1:3" ht="20.100000000000001" customHeight="1">
      <c r="A363" s="206" t="s">
        <v>1017</v>
      </c>
      <c r="B363" s="206" t="s">
        <v>1018</v>
      </c>
      <c r="C363" s="208">
        <v>1.56</v>
      </c>
    </row>
    <row r="364" spans="1:3" ht="20.100000000000001" customHeight="1">
      <c r="A364" s="206" t="s">
        <v>1019</v>
      </c>
      <c r="B364" s="206" t="s">
        <v>411</v>
      </c>
      <c r="C364" s="208">
        <v>350.96084400000001</v>
      </c>
    </row>
    <row r="365" spans="1:3" ht="20.100000000000001" customHeight="1">
      <c r="A365" s="206" t="s">
        <v>1020</v>
      </c>
      <c r="B365" s="207" t="s">
        <v>1021</v>
      </c>
      <c r="C365" s="208">
        <v>31.118400000000001</v>
      </c>
    </row>
    <row r="366" spans="1:3" ht="20.100000000000001" customHeight="1">
      <c r="A366" s="206" t="s">
        <v>1022</v>
      </c>
      <c r="B366" s="206" t="s">
        <v>1023</v>
      </c>
      <c r="C366" s="208">
        <v>22.69</v>
      </c>
    </row>
    <row r="367" spans="1:3" ht="20.100000000000001" customHeight="1">
      <c r="A367" s="206" t="s">
        <v>1024</v>
      </c>
      <c r="B367" s="206" t="s">
        <v>1025</v>
      </c>
      <c r="C367" s="208">
        <v>4</v>
      </c>
    </row>
    <row r="368" spans="1:3" ht="20.100000000000001" customHeight="1">
      <c r="A368" s="206" t="s">
        <v>1026</v>
      </c>
      <c r="B368" s="206" t="s">
        <v>1027</v>
      </c>
      <c r="C368" s="208">
        <v>4.4283999999999999</v>
      </c>
    </row>
    <row r="369" spans="1:3" ht="20.100000000000001" customHeight="1">
      <c r="A369" s="207" t="s">
        <v>100</v>
      </c>
      <c r="B369" s="207" t="s">
        <v>101</v>
      </c>
      <c r="C369" s="205">
        <v>211.8</v>
      </c>
    </row>
    <row r="370" spans="1:3" ht="20.100000000000001" customHeight="1">
      <c r="A370" s="206" t="s">
        <v>1028</v>
      </c>
      <c r="B370" s="207" t="s">
        <v>1029</v>
      </c>
      <c r="C370" s="208">
        <v>211.8</v>
      </c>
    </row>
    <row r="371" spans="1:3" ht="20.100000000000001" customHeight="1">
      <c r="A371" s="206" t="s">
        <v>1030</v>
      </c>
      <c r="B371" s="206" t="s">
        <v>1031</v>
      </c>
      <c r="C371" s="208">
        <v>145.5</v>
      </c>
    </row>
    <row r="372" spans="1:3" ht="20.100000000000001" customHeight="1">
      <c r="A372" s="206" t="s">
        <v>1032</v>
      </c>
      <c r="B372" s="206" t="s">
        <v>1033</v>
      </c>
      <c r="C372" s="208">
        <v>66.3</v>
      </c>
    </row>
    <row r="373" spans="1:3" ht="20.100000000000001" customHeight="1">
      <c r="A373" s="207" t="s">
        <v>104</v>
      </c>
      <c r="B373" s="207" t="s">
        <v>105</v>
      </c>
      <c r="C373" s="205">
        <v>2681.8879999999999</v>
      </c>
    </row>
    <row r="374" spans="1:3" ht="20.100000000000001" customHeight="1">
      <c r="A374" s="206" t="s">
        <v>1034</v>
      </c>
      <c r="B374" s="207" t="s">
        <v>1035</v>
      </c>
      <c r="C374" s="208">
        <v>517.74675000000002</v>
      </c>
    </row>
    <row r="375" spans="1:3" ht="20.100000000000001" customHeight="1">
      <c r="A375" s="206" t="s">
        <v>1036</v>
      </c>
      <c r="B375" s="206" t="s">
        <v>1037</v>
      </c>
      <c r="C375" s="208">
        <v>517.74675000000002</v>
      </c>
    </row>
    <row r="376" spans="1:3" ht="20.100000000000001" customHeight="1">
      <c r="A376" s="206" t="s">
        <v>1038</v>
      </c>
      <c r="B376" s="206" t="s">
        <v>1039</v>
      </c>
      <c r="C376" s="208">
        <v>759.97289999999998</v>
      </c>
    </row>
    <row r="377" spans="1:3" ht="20.100000000000001" customHeight="1">
      <c r="A377" s="206" t="s">
        <v>1040</v>
      </c>
      <c r="B377" s="206" t="s">
        <v>1041</v>
      </c>
      <c r="C377" s="208">
        <v>759.97289999999998</v>
      </c>
    </row>
    <row r="378" spans="1:3" ht="20.100000000000001" customHeight="1">
      <c r="A378" s="206" t="s">
        <v>1042</v>
      </c>
      <c r="B378" s="207" t="s">
        <v>1043</v>
      </c>
      <c r="C378" s="208">
        <v>1050.4871000000001</v>
      </c>
    </row>
    <row r="379" spans="1:3" ht="20.100000000000001" customHeight="1">
      <c r="A379" s="206" t="s">
        <v>1044</v>
      </c>
      <c r="B379" s="206" t="s">
        <v>1045</v>
      </c>
      <c r="C379" s="208">
        <v>90.487099999999998</v>
      </c>
    </row>
    <row r="380" spans="1:3" ht="20.100000000000001" customHeight="1">
      <c r="A380" s="206" t="s">
        <v>1046</v>
      </c>
      <c r="B380" s="206" t="s">
        <v>1047</v>
      </c>
      <c r="C380" s="208">
        <v>960</v>
      </c>
    </row>
    <row r="381" spans="1:3" ht="20.100000000000001" customHeight="1">
      <c r="A381" s="206" t="s">
        <v>1048</v>
      </c>
      <c r="B381" s="207" t="s">
        <v>1049</v>
      </c>
      <c r="C381" s="208">
        <v>353.68124999999998</v>
      </c>
    </row>
    <row r="382" spans="1:3" ht="20.100000000000001" customHeight="1">
      <c r="A382" s="206" t="s">
        <v>1050</v>
      </c>
      <c r="B382" s="206" t="s">
        <v>1047</v>
      </c>
      <c r="C382" s="208">
        <v>353.68124999999998</v>
      </c>
    </row>
    <row r="383" spans="1:3" ht="20.100000000000001" customHeight="1">
      <c r="A383" s="207" t="s">
        <v>106</v>
      </c>
      <c r="B383" s="207" t="s">
        <v>107</v>
      </c>
      <c r="C383" s="205">
        <v>3750</v>
      </c>
    </row>
    <row r="384" spans="1:3" ht="20.100000000000001" customHeight="1">
      <c r="A384" s="207" t="s">
        <v>1051</v>
      </c>
      <c r="B384" s="207" t="s">
        <v>112</v>
      </c>
      <c r="C384" s="205">
        <v>3834.94</v>
      </c>
    </row>
    <row r="385" spans="1:3" ht="20.100000000000001" customHeight="1">
      <c r="A385" s="206" t="s">
        <v>1052</v>
      </c>
      <c r="B385" s="207" t="s">
        <v>1053</v>
      </c>
      <c r="C385" s="208">
        <v>3835</v>
      </c>
    </row>
    <row r="386" spans="1:3" ht="14.25">
      <c r="A386" s="206" t="s">
        <v>1054</v>
      </c>
      <c r="B386" s="206" t="s">
        <v>1055</v>
      </c>
      <c r="C386" s="208">
        <v>3835</v>
      </c>
    </row>
    <row r="387" spans="1:3" ht="14.25">
      <c r="A387" s="207" t="s">
        <v>110</v>
      </c>
      <c r="B387" s="207" t="s">
        <v>109</v>
      </c>
      <c r="C387" s="205">
        <v>6069</v>
      </c>
    </row>
    <row r="388" spans="1:3" ht="14.25">
      <c r="A388" s="206" t="s">
        <v>121</v>
      </c>
      <c r="B388" s="207" t="s">
        <v>1056</v>
      </c>
      <c r="C388" s="208">
        <v>6069</v>
      </c>
    </row>
    <row r="389" spans="1:3" ht="14.25">
      <c r="A389" s="206" t="s">
        <v>123</v>
      </c>
      <c r="B389" s="206" t="s">
        <v>1057</v>
      </c>
      <c r="C389" s="208">
        <v>6069</v>
      </c>
    </row>
    <row r="390" spans="1:3" ht="14.25">
      <c r="A390" s="207" t="s">
        <v>1058</v>
      </c>
      <c r="B390" s="207" t="s">
        <v>133</v>
      </c>
      <c r="C390" s="205">
        <v>12</v>
      </c>
    </row>
    <row r="391" spans="1:3" ht="14.25">
      <c r="A391" s="206" t="s">
        <v>1059</v>
      </c>
      <c r="B391" s="207" t="s">
        <v>1060</v>
      </c>
      <c r="C391" s="208">
        <v>12</v>
      </c>
    </row>
    <row r="392" spans="1:3" ht="14.25">
      <c r="A392" s="206" t="s">
        <v>1061</v>
      </c>
      <c r="B392" s="206" t="s">
        <v>1062</v>
      </c>
      <c r="C392" s="208">
        <v>12</v>
      </c>
    </row>
  </sheetData>
  <mergeCells count="1">
    <mergeCell ref="A2:C2"/>
  </mergeCells>
  <phoneticPr fontId="47" type="noConversion"/>
  <pageMargins left="0.55118110236220497" right="0.55118110236220497" top="0.98425196850393704" bottom="0.98425196850393704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33"/>
  <sheetViews>
    <sheetView topLeftCell="A16" workbookViewId="0">
      <selection activeCell="E31" sqref="E31"/>
    </sheetView>
  </sheetViews>
  <sheetFormatPr defaultColWidth="9" defaultRowHeight="15.75"/>
  <cols>
    <col min="1" max="1" width="14.5" style="24" customWidth="1"/>
    <col min="2" max="2" width="33.5" style="24" customWidth="1"/>
    <col min="3" max="3" width="15.625" style="24" customWidth="1"/>
    <col min="4" max="16384" width="9" style="24"/>
  </cols>
  <sheetData>
    <row r="1" spans="1:3" ht="21" customHeight="1">
      <c r="A1" s="23" t="s">
        <v>134</v>
      </c>
    </row>
    <row r="2" spans="1:3" ht="24.75" customHeight="1">
      <c r="A2" s="228" t="s">
        <v>135</v>
      </c>
      <c r="B2" s="229"/>
      <c r="C2" s="230"/>
    </row>
    <row r="3" spans="1:3" s="23" customFormat="1" ht="24" customHeight="1">
      <c r="C3" s="154" t="s">
        <v>126</v>
      </c>
    </row>
    <row r="4" spans="1:3" s="2" customFormat="1" ht="24.95" customHeight="1">
      <c r="A4" s="191" t="s">
        <v>136</v>
      </c>
      <c r="B4" s="192" t="s">
        <v>137</v>
      </c>
      <c r="C4" s="193" t="s">
        <v>127</v>
      </c>
    </row>
    <row r="5" spans="1:3" s="153" customFormat="1" ht="24.95" customHeight="1">
      <c r="A5" s="211" t="s">
        <v>136</v>
      </c>
      <c r="B5" s="212" t="s">
        <v>137</v>
      </c>
      <c r="C5" s="213" t="s">
        <v>127</v>
      </c>
    </row>
    <row r="6" spans="1:3" s="106" customFormat="1" ht="24.95" customHeight="1">
      <c r="A6" s="194">
        <v>501</v>
      </c>
      <c r="B6" s="214" t="s">
        <v>138</v>
      </c>
      <c r="C6" s="195">
        <f>C7+C8+C9+C10</f>
        <v>43866</v>
      </c>
    </row>
    <row r="7" spans="1:3" s="23" customFormat="1" ht="24.95" customHeight="1">
      <c r="A7" s="196" t="s">
        <v>139</v>
      </c>
      <c r="B7" s="197" t="s">
        <v>1063</v>
      </c>
      <c r="C7" s="215">
        <v>29980</v>
      </c>
    </row>
    <row r="8" spans="1:3" s="2" customFormat="1" ht="24.95" customHeight="1">
      <c r="A8" s="196" t="s">
        <v>140</v>
      </c>
      <c r="B8" s="197" t="s">
        <v>1064</v>
      </c>
      <c r="C8" s="216">
        <v>7328</v>
      </c>
    </row>
    <row r="9" spans="1:3" s="23" customFormat="1" ht="24.95" customHeight="1">
      <c r="A9" s="196" t="s">
        <v>141</v>
      </c>
      <c r="B9" s="197" t="s">
        <v>1065</v>
      </c>
      <c r="C9" s="216">
        <v>2850</v>
      </c>
    </row>
    <row r="10" spans="1:3" s="23" customFormat="1" ht="24.95" customHeight="1">
      <c r="A10" s="196" t="s">
        <v>142</v>
      </c>
      <c r="B10" s="197" t="s">
        <v>1066</v>
      </c>
      <c r="C10" s="216">
        <v>3708</v>
      </c>
    </row>
    <row r="11" spans="1:3" ht="24.95" customHeight="1">
      <c r="A11" s="194">
        <v>502</v>
      </c>
      <c r="B11" s="199" t="s">
        <v>143</v>
      </c>
      <c r="C11" s="195">
        <f>C12+C13+C14+C15+C16+C17+C19+C20+C21</f>
        <v>3295</v>
      </c>
    </row>
    <row r="12" spans="1:3" ht="24.95" customHeight="1">
      <c r="A12" s="196" t="s">
        <v>144</v>
      </c>
      <c r="B12" s="197" t="s">
        <v>1067</v>
      </c>
      <c r="C12" s="198">
        <v>2487</v>
      </c>
    </row>
    <row r="13" spans="1:3" ht="24.95" customHeight="1">
      <c r="A13" s="196" t="s">
        <v>145</v>
      </c>
      <c r="B13" s="197" t="s">
        <v>1068</v>
      </c>
      <c r="C13" s="198">
        <v>27</v>
      </c>
    </row>
    <row r="14" spans="1:3" ht="24.95" customHeight="1">
      <c r="A14" s="196" t="s">
        <v>146</v>
      </c>
      <c r="B14" s="197" t="s">
        <v>1069</v>
      </c>
      <c r="C14" s="198">
        <v>19</v>
      </c>
    </row>
    <row r="15" spans="1:3" ht="24.95" customHeight="1">
      <c r="A15" s="196" t="s">
        <v>147</v>
      </c>
      <c r="B15" s="197" t="s">
        <v>1070</v>
      </c>
      <c r="C15" s="217">
        <v>15</v>
      </c>
    </row>
    <row r="16" spans="1:3" ht="24.95" customHeight="1">
      <c r="A16" s="196" t="s">
        <v>148</v>
      </c>
      <c r="B16" s="197" t="s">
        <v>1071</v>
      </c>
      <c r="C16" s="198">
        <v>150</v>
      </c>
    </row>
    <row r="17" spans="1:3" ht="24.95" customHeight="1">
      <c r="A17" s="196" t="s">
        <v>149</v>
      </c>
      <c r="B17" s="197" t="s">
        <v>1072</v>
      </c>
      <c r="C17" s="198">
        <v>78</v>
      </c>
    </row>
    <row r="18" spans="1:3" ht="24.95" customHeight="1">
      <c r="A18" s="196" t="s">
        <v>1073</v>
      </c>
      <c r="B18" s="197" t="s">
        <v>1074</v>
      </c>
      <c r="C18" s="198">
        <v>101</v>
      </c>
    </row>
    <row r="19" spans="1:3" ht="24.95" customHeight="1">
      <c r="A19" s="196" t="s">
        <v>150</v>
      </c>
      <c r="B19" s="197" t="s">
        <v>1075</v>
      </c>
      <c r="C19" s="198">
        <v>124</v>
      </c>
    </row>
    <row r="20" spans="1:3" ht="24.95" customHeight="1">
      <c r="A20" s="196" t="s">
        <v>151</v>
      </c>
      <c r="B20" s="197" t="s">
        <v>1076</v>
      </c>
      <c r="C20" s="198">
        <v>144</v>
      </c>
    </row>
    <row r="21" spans="1:3" ht="24.95" customHeight="1">
      <c r="A21" s="196" t="s">
        <v>152</v>
      </c>
      <c r="B21" s="197" t="s">
        <v>1077</v>
      </c>
      <c r="C21" s="198">
        <v>251</v>
      </c>
    </row>
    <row r="22" spans="1:3" ht="24.95" customHeight="1">
      <c r="A22" s="194" t="s">
        <v>1078</v>
      </c>
      <c r="B22" s="199" t="s">
        <v>1079</v>
      </c>
      <c r="C22" s="195">
        <v>41</v>
      </c>
    </row>
    <row r="23" spans="1:3" ht="24.95" customHeight="1">
      <c r="A23" s="196" t="s">
        <v>1080</v>
      </c>
      <c r="B23" s="197" t="s">
        <v>1081</v>
      </c>
      <c r="C23" s="198">
        <v>41</v>
      </c>
    </row>
    <row r="24" spans="1:3" ht="24.95" customHeight="1">
      <c r="A24" s="194">
        <v>505</v>
      </c>
      <c r="B24" s="199" t="s">
        <v>153</v>
      </c>
      <c r="C24" s="195">
        <f>C25+C26</f>
        <v>59613</v>
      </c>
    </row>
    <row r="25" spans="1:3" ht="24.95" customHeight="1">
      <c r="A25" s="196" t="s">
        <v>154</v>
      </c>
      <c r="B25" s="197" t="s">
        <v>1082</v>
      </c>
      <c r="C25" s="198">
        <f>59272</f>
        <v>59272</v>
      </c>
    </row>
    <row r="26" spans="1:3" ht="24.95" customHeight="1">
      <c r="A26" s="196" t="s">
        <v>155</v>
      </c>
      <c r="B26" s="197" t="s">
        <v>1083</v>
      </c>
      <c r="C26" s="198">
        <f>269+72</f>
        <v>341</v>
      </c>
    </row>
    <row r="27" spans="1:3" ht="24.95" customHeight="1">
      <c r="A27" s="194" t="s">
        <v>1084</v>
      </c>
      <c r="B27" s="199" t="s">
        <v>1085</v>
      </c>
      <c r="C27" s="195">
        <f>C28</f>
        <v>75</v>
      </c>
    </row>
    <row r="28" spans="1:3" ht="24.95" customHeight="1">
      <c r="A28" s="196" t="s">
        <v>1086</v>
      </c>
      <c r="B28" s="197" t="s">
        <v>1087</v>
      </c>
      <c r="C28" s="198">
        <v>75</v>
      </c>
    </row>
    <row r="29" spans="1:3" ht="24.95" customHeight="1">
      <c r="A29" s="194">
        <v>509</v>
      </c>
      <c r="B29" s="199" t="s">
        <v>156</v>
      </c>
      <c r="C29" s="195">
        <f>C30+C31+C32</f>
        <v>7080</v>
      </c>
    </row>
    <row r="30" spans="1:3" ht="24.95" customHeight="1">
      <c r="A30" s="196" t="s">
        <v>157</v>
      </c>
      <c r="B30" s="197" t="s">
        <v>1088</v>
      </c>
      <c r="C30" s="216">
        <v>1789</v>
      </c>
    </row>
    <row r="31" spans="1:3" ht="24.95" customHeight="1">
      <c r="A31" s="196" t="s">
        <v>158</v>
      </c>
      <c r="B31" s="197" t="s">
        <v>1089</v>
      </c>
      <c r="C31" s="216">
        <v>4657</v>
      </c>
    </row>
    <row r="32" spans="1:3" ht="24.95" customHeight="1">
      <c r="A32" s="196" t="s">
        <v>159</v>
      </c>
      <c r="B32" s="197" t="s">
        <v>1090</v>
      </c>
      <c r="C32" s="216">
        <v>634</v>
      </c>
    </row>
    <row r="33" spans="1:3" ht="24.95" customHeight="1">
      <c r="A33" s="231" t="s">
        <v>160</v>
      </c>
      <c r="B33" s="231"/>
      <c r="C33" s="155">
        <f>C6+C11+C22+C24+C27+C29</f>
        <v>113970</v>
      </c>
    </row>
  </sheetData>
  <mergeCells count="2">
    <mergeCell ref="A2:C2"/>
    <mergeCell ref="A33:B33"/>
  </mergeCells>
  <phoneticPr fontId="47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9"/>
  <sheetViews>
    <sheetView workbookViewId="0">
      <selection activeCell="U20" sqref="U20"/>
    </sheetView>
  </sheetViews>
  <sheetFormatPr defaultColWidth="7" defaultRowHeight="15"/>
  <cols>
    <col min="1" max="1" width="23.5" style="3" customWidth="1"/>
    <col min="2" max="3" width="20.875" style="3" customWidth="1"/>
    <col min="4" max="4" width="14" style="3" customWidth="1"/>
    <col min="5" max="5" width="10.375" style="1" hidden="1" customWidth="1"/>
    <col min="6" max="6" width="9.625" style="5" hidden="1" customWidth="1"/>
    <col min="7" max="7" width="8.125" style="5" hidden="1" customWidth="1"/>
    <col min="8" max="8" width="9.625" style="53" hidden="1" customWidth="1"/>
    <col min="9" max="9" width="17.5" style="53" hidden="1" customWidth="1"/>
    <col min="10" max="10" width="12.5" style="54" hidden="1" customWidth="1"/>
    <col min="11" max="11" width="7" style="55" hidden="1" customWidth="1"/>
    <col min="12" max="13" width="7" style="5" hidden="1" customWidth="1"/>
    <col min="14" max="14" width="13.875" style="5" hidden="1" customWidth="1"/>
    <col min="15" max="15" width="7.875" style="5" hidden="1" customWidth="1"/>
    <col min="16" max="16384" width="7" style="5"/>
  </cols>
  <sheetData>
    <row r="1" spans="1:15" ht="21.75" customHeight="1">
      <c r="A1" s="6" t="s">
        <v>161</v>
      </c>
      <c r="B1" s="6"/>
      <c r="C1" s="6"/>
      <c r="D1" s="6"/>
    </row>
    <row r="2" spans="1:15" ht="62.45" customHeight="1">
      <c r="A2" s="232" t="s">
        <v>374</v>
      </c>
      <c r="B2" s="233"/>
      <c r="C2" s="233"/>
      <c r="D2" s="233"/>
      <c r="H2" s="5"/>
      <c r="I2" s="5"/>
      <c r="J2" s="5"/>
    </row>
    <row r="3" spans="1:15">
      <c r="D3" s="46" t="s">
        <v>162</v>
      </c>
      <c r="F3" s="5">
        <v>12.11</v>
      </c>
      <c r="H3" s="5">
        <v>12.22</v>
      </c>
      <c r="I3" s="5"/>
      <c r="J3" s="5"/>
      <c r="N3" s="5">
        <v>1.2</v>
      </c>
    </row>
    <row r="4" spans="1:15" s="52" customFormat="1" ht="39.75" customHeight="1">
      <c r="A4" s="56" t="s">
        <v>163</v>
      </c>
      <c r="B4" s="56" t="s">
        <v>164</v>
      </c>
      <c r="C4" s="8" t="s">
        <v>165</v>
      </c>
      <c r="D4" s="56" t="s">
        <v>118</v>
      </c>
      <c r="E4" s="57"/>
      <c r="H4" s="58" t="s">
        <v>166</v>
      </c>
      <c r="I4" s="58" t="s">
        <v>167</v>
      </c>
      <c r="J4" s="58" t="s">
        <v>168</v>
      </c>
      <c r="K4" s="66"/>
      <c r="N4" s="58" t="s">
        <v>166</v>
      </c>
      <c r="O4" s="67" t="s">
        <v>167</v>
      </c>
    </row>
    <row r="5" spans="1:15" ht="30" customHeight="1">
      <c r="A5" s="148" t="s">
        <v>169</v>
      </c>
      <c r="B5" s="149"/>
      <c r="C5" s="150">
        <v>2304</v>
      </c>
      <c r="D5" s="149"/>
      <c r="E5" s="61"/>
      <c r="F5" s="62"/>
      <c r="L5" s="64"/>
      <c r="M5" s="64"/>
      <c r="N5" s="53"/>
      <c r="O5" s="53"/>
    </row>
    <row r="6" spans="1:15" ht="30" customHeight="1">
      <c r="A6" s="148" t="s">
        <v>171</v>
      </c>
      <c r="B6" s="149"/>
      <c r="C6" s="150">
        <v>1867</v>
      </c>
      <c r="D6" s="149"/>
      <c r="E6" s="61"/>
      <c r="F6" s="62"/>
      <c r="L6" s="64"/>
      <c r="M6" s="64"/>
      <c r="N6" s="53"/>
      <c r="O6" s="53"/>
    </row>
    <row r="7" spans="1:15" ht="30" customHeight="1">
      <c r="A7" s="148" t="s">
        <v>172</v>
      </c>
      <c r="B7" s="149"/>
      <c r="C7" s="150">
        <v>1430</v>
      </c>
      <c r="D7" s="149"/>
      <c r="E7" s="61"/>
      <c r="F7" s="62"/>
      <c r="L7" s="64"/>
      <c r="M7" s="64"/>
      <c r="N7" s="53"/>
      <c r="O7" s="53"/>
    </row>
    <row r="8" spans="1:15" ht="30" customHeight="1">
      <c r="A8" s="148" t="s">
        <v>173</v>
      </c>
      <c r="B8" s="149"/>
      <c r="C8" s="150">
        <v>1506</v>
      </c>
      <c r="D8" s="149"/>
      <c r="E8" s="61"/>
      <c r="F8" s="62"/>
      <c r="L8" s="64"/>
      <c r="M8" s="64"/>
      <c r="N8" s="53"/>
      <c r="O8" s="53"/>
    </row>
    <row r="9" spans="1:15" ht="30" customHeight="1">
      <c r="A9" s="148" t="s">
        <v>174</v>
      </c>
      <c r="B9" s="149"/>
      <c r="C9" s="150">
        <v>1536</v>
      </c>
      <c r="D9" s="149"/>
      <c r="E9" s="61"/>
      <c r="F9" s="62"/>
      <c r="L9" s="64"/>
      <c r="M9" s="64"/>
      <c r="N9" s="53"/>
      <c r="O9" s="53"/>
    </row>
    <row r="10" spans="1:15" ht="30" customHeight="1">
      <c r="A10" s="148" t="s">
        <v>175</v>
      </c>
      <c r="B10" s="149"/>
      <c r="C10" s="150">
        <v>1607</v>
      </c>
      <c r="D10" s="149"/>
      <c r="E10" s="61"/>
      <c r="F10" s="62"/>
      <c r="L10" s="64"/>
      <c r="M10" s="64"/>
      <c r="N10" s="53"/>
      <c r="O10" s="53"/>
    </row>
    <row r="11" spans="1:15" ht="30" customHeight="1">
      <c r="A11" s="148" t="s">
        <v>176</v>
      </c>
      <c r="B11" s="149"/>
      <c r="C11" s="150">
        <v>1485</v>
      </c>
      <c r="D11" s="149"/>
      <c r="E11" s="61"/>
      <c r="F11" s="62"/>
      <c r="L11" s="64"/>
      <c r="M11" s="64"/>
      <c r="N11" s="53"/>
      <c r="O11" s="53"/>
    </row>
    <row r="12" spans="1:15" ht="30" customHeight="1">
      <c r="A12" s="148" t="s">
        <v>177</v>
      </c>
      <c r="B12" s="149"/>
      <c r="C12" s="150">
        <v>1688</v>
      </c>
      <c r="D12" s="149"/>
      <c r="E12" s="61"/>
      <c r="F12" s="62"/>
      <c r="L12" s="64"/>
      <c r="M12" s="64"/>
      <c r="N12" s="53"/>
      <c r="O12" s="53"/>
    </row>
    <row r="13" spans="1:15" ht="30" customHeight="1">
      <c r="A13" s="148" t="s">
        <v>178</v>
      </c>
      <c r="B13" s="149"/>
      <c r="C13" s="150">
        <v>1273</v>
      </c>
      <c r="D13" s="149"/>
      <c r="E13" s="61"/>
      <c r="F13" s="62"/>
      <c r="L13" s="64"/>
      <c r="M13" s="64"/>
      <c r="N13" s="53"/>
      <c r="O13" s="53"/>
    </row>
    <row r="14" spans="1:15" ht="30" customHeight="1">
      <c r="A14" s="148" t="s">
        <v>179</v>
      </c>
      <c r="B14" s="149"/>
      <c r="C14" s="150">
        <v>1591</v>
      </c>
      <c r="D14" s="149"/>
      <c r="E14" s="61"/>
      <c r="F14" s="62"/>
      <c r="L14" s="64"/>
      <c r="M14" s="64"/>
      <c r="N14" s="53"/>
      <c r="O14" s="53"/>
    </row>
    <row r="15" spans="1:15" ht="30" customHeight="1">
      <c r="A15" s="148" t="s">
        <v>180</v>
      </c>
      <c r="B15" s="149"/>
      <c r="C15" s="150">
        <v>1504</v>
      </c>
      <c r="D15" s="149"/>
      <c r="E15" s="61"/>
      <c r="F15" s="62"/>
      <c r="L15" s="64"/>
      <c r="M15" s="64"/>
      <c r="N15" s="53"/>
      <c r="O15" s="53"/>
    </row>
    <row r="16" spans="1:15" ht="30" customHeight="1">
      <c r="A16" s="148" t="s">
        <v>181</v>
      </c>
      <c r="B16" s="149"/>
      <c r="C16" s="150">
        <v>1358</v>
      </c>
      <c r="D16" s="149"/>
      <c r="E16" s="61"/>
      <c r="F16" s="62"/>
      <c r="L16" s="64"/>
      <c r="M16" s="64"/>
      <c r="N16" s="53"/>
      <c r="O16" s="53"/>
    </row>
    <row r="17" spans="1:15" ht="30" customHeight="1">
      <c r="A17" s="148" t="s">
        <v>182</v>
      </c>
      <c r="B17" s="149"/>
      <c r="C17" s="150">
        <v>1516</v>
      </c>
      <c r="D17" s="149"/>
      <c r="E17" s="61"/>
      <c r="F17" s="62"/>
      <c r="L17" s="64"/>
      <c r="M17" s="64"/>
      <c r="N17" s="53"/>
      <c r="O17" s="53"/>
    </row>
    <row r="18" spans="1:15" ht="30" customHeight="1">
      <c r="A18" s="148" t="s">
        <v>183</v>
      </c>
      <c r="B18" s="149"/>
      <c r="C18" s="150">
        <v>1566</v>
      </c>
      <c r="D18" s="149"/>
      <c r="E18" s="61"/>
      <c r="F18" s="62"/>
      <c r="L18" s="64"/>
      <c r="M18" s="64"/>
      <c r="N18" s="53"/>
      <c r="O18" s="53"/>
    </row>
    <row r="19" spans="1:15" ht="30" customHeight="1">
      <c r="A19" s="148" t="s">
        <v>184</v>
      </c>
      <c r="B19" s="149"/>
      <c r="C19" s="150">
        <v>1760</v>
      </c>
      <c r="D19" s="149"/>
      <c r="E19" s="61"/>
      <c r="F19" s="62"/>
      <c r="L19" s="64"/>
      <c r="M19" s="64"/>
      <c r="N19" s="53"/>
      <c r="O19" s="53"/>
    </row>
    <row r="20" spans="1:15" ht="30" customHeight="1">
      <c r="A20" s="148" t="s">
        <v>185</v>
      </c>
      <c r="B20" s="149"/>
      <c r="C20" s="150">
        <v>1395</v>
      </c>
      <c r="D20" s="149"/>
      <c r="E20" s="61"/>
      <c r="F20" s="62"/>
      <c r="L20" s="64"/>
      <c r="M20" s="64"/>
      <c r="N20" s="53"/>
      <c r="O20" s="53"/>
    </row>
    <row r="21" spans="1:15" ht="30" customHeight="1">
      <c r="A21" s="202" t="s">
        <v>377</v>
      </c>
      <c r="B21" s="149"/>
      <c r="C21" s="150">
        <v>1004</v>
      </c>
      <c r="D21" s="149"/>
      <c r="E21" s="61"/>
      <c r="F21" s="62"/>
      <c r="L21" s="64"/>
      <c r="M21" s="64"/>
      <c r="N21" s="53"/>
      <c r="O21" s="53"/>
    </row>
    <row r="22" spans="1:15" ht="30" customHeight="1">
      <c r="A22" s="202" t="s">
        <v>378</v>
      </c>
      <c r="B22" s="149">
        <v>800</v>
      </c>
      <c r="C22" s="150"/>
      <c r="D22" s="149"/>
      <c r="E22" s="61"/>
      <c r="F22" s="62"/>
      <c r="L22" s="64"/>
      <c r="M22" s="64"/>
      <c r="N22" s="53"/>
      <c r="O22" s="53"/>
    </row>
    <row r="23" spans="1:15" ht="30" customHeight="1">
      <c r="A23" s="151" t="s">
        <v>186</v>
      </c>
      <c r="B23" s="152">
        <f>SUM(B5:B22)</f>
        <v>800</v>
      </c>
      <c r="C23" s="152">
        <f>SUM(C5:C22)</f>
        <v>26390</v>
      </c>
      <c r="D23" s="152"/>
      <c r="H23" s="65" t="str">
        <f>""</f>
        <v/>
      </c>
      <c r="I23" s="65" t="str">
        <f>""</f>
        <v/>
      </c>
      <c r="J23" s="65" t="str">
        <f>""</f>
        <v/>
      </c>
      <c r="N23" s="65" t="str">
        <f>""</f>
        <v/>
      </c>
      <c r="O23" s="68" t="str">
        <f>""</f>
        <v/>
      </c>
    </row>
    <row r="24" spans="1:15" ht="19.5" customHeight="1"/>
    <row r="25" spans="1:15" ht="19.5" customHeight="1"/>
    <row r="26" spans="1:15" ht="19.5" customHeight="1"/>
    <row r="27" spans="1:15" ht="19.5" customHeight="1"/>
    <row r="28" spans="1:15" ht="19.5" customHeight="1">
      <c r="A28" s="5"/>
      <c r="B28" s="5"/>
      <c r="C28" s="5"/>
      <c r="D28" s="5"/>
      <c r="E28" s="5"/>
      <c r="H28" s="5"/>
      <c r="I28" s="5"/>
      <c r="J28" s="5"/>
      <c r="K28" s="5"/>
    </row>
    <row r="29" spans="1:15" ht="19.5" customHeight="1">
      <c r="A29" s="5"/>
      <c r="B29" s="5"/>
      <c r="C29" s="5"/>
      <c r="D29" s="5"/>
      <c r="E29" s="5"/>
      <c r="H29" s="5"/>
      <c r="I29" s="5"/>
      <c r="J29" s="5"/>
      <c r="K29" s="5"/>
    </row>
    <row r="30" spans="1:15" ht="19.5" customHeight="1">
      <c r="A30" s="5"/>
      <c r="B30" s="5"/>
      <c r="C30" s="5"/>
      <c r="D30" s="5"/>
      <c r="E30" s="5"/>
      <c r="H30" s="5"/>
      <c r="I30" s="5"/>
      <c r="J30" s="5"/>
      <c r="K30" s="5"/>
    </row>
    <row r="31" spans="1:15" ht="19.5" customHeight="1">
      <c r="A31" s="5"/>
      <c r="B31" s="5"/>
      <c r="C31" s="5"/>
      <c r="D31" s="5"/>
      <c r="E31" s="5"/>
      <c r="H31" s="5"/>
      <c r="I31" s="5"/>
      <c r="J31" s="5"/>
      <c r="K31" s="5"/>
    </row>
    <row r="32" spans="1:15" ht="19.5" customHeight="1">
      <c r="A32" s="5"/>
      <c r="B32" s="5"/>
      <c r="C32" s="5"/>
      <c r="D32" s="5"/>
      <c r="E32" s="5"/>
      <c r="H32" s="5"/>
      <c r="I32" s="5"/>
      <c r="J32" s="5"/>
      <c r="K32" s="5"/>
    </row>
    <row r="33" s="5" customFormat="1" ht="19.5" customHeight="1"/>
    <row r="34" s="5" customFormat="1" ht="19.5" customHeight="1"/>
    <row r="35" s="5" customFormat="1" ht="19.5" customHeight="1"/>
    <row r="36" s="5" customFormat="1" ht="19.5" customHeight="1"/>
    <row r="37" s="5" customFormat="1" ht="19.5" customHeight="1"/>
    <row r="38" s="5" customFormat="1" ht="19.5" customHeight="1"/>
    <row r="39" s="5" customFormat="1" ht="19.5" customHeight="1"/>
  </sheetData>
  <mergeCells count="1">
    <mergeCell ref="A2:D2"/>
  </mergeCells>
  <phoneticPr fontId="47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10"/>
  <sheetViews>
    <sheetView workbookViewId="0">
      <selection activeCell="H3" sqref="H3"/>
    </sheetView>
  </sheetViews>
  <sheetFormatPr defaultColWidth="0" defaultRowHeight="15.75"/>
  <cols>
    <col min="1" max="1" width="40.25" style="40" customWidth="1"/>
    <col min="2" max="2" width="32.875" style="40" customWidth="1"/>
    <col min="3" max="3" width="8" style="40" customWidth="1"/>
    <col min="4" max="4" width="7.875" style="40" customWidth="1"/>
    <col min="5" max="5" width="8.5" style="40" hidden="1" customWidth="1"/>
    <col min="6" max="6" width="7.875" style="40" hidden="1" customWidth="1"/>
    <col min="7" max="254" width="7.875" style="40" customWidth="1"/>
    <col min="255" max="255" width="35.75" style="40" customWidth="1"/>
    <col min="256" max="16384" width="0" style="40" hidden="1"/>
  </cols>
  <sheetData>
    <row r="1" spans="1:5" ht="27" customHeight="1">
      <c r="A1" s="41" t="s">
        <v>187</v>
      </c>
      <c r="B1" s="42"/>
    </row>
    <row r="2" spans="1:5" ht="39.950000000000003" customHeight="1">
      <c r="A2" s="43" t="s">
        <v>188</v>
      </c>
      <c r="B2" s="44"/>
    </row>
    <row r="3" spans="1:5" s="36" customFormat="1" ht="18.75" customHeight="1">
      <c r="A3" s="45"/>
      <c r="B3" s="46" t="s">
        <v>162</v>
      </c>
    </row>
    <row r="4" spans="1:5" s="37" customFormat="1" ht="53.25" customHeight="1">
      <c r="A4" s="47" t="s">
        <v>189</v>
      </c>
      <c r="B4" s="48" t="s">
        <v>127</v>
      </c>
    </row>
    <row r="5" spans="1:5" s="38" customFormat="1" ht="30" customHeight="1">
      <c r="A5" s="145"/>
      <c r="B5" s="146"/>
    </row>
    <row r="6" spans="1:5" s="36" customFormat="1" ht="30" customHeight="1">
      <c r="A6" s="145"/>
      <c r="B6" s="146"/>
      <c r="E6" s="36">
        <v>988753</v>
      </c>
    </row>
    <row r="7" spans="1:5" s="36" customFormat="1" ht="30" customHeight="1">
      <c r="A7" s="145"/>
      <c r="B7" s="145"/>
    </row>
    <row r="8" spans="1:5" s="36" customFormat="1" ht="30" customHeight="1">
      <c r="A8" s="145"/>
      <c r="B8" s="145"/>
    </row>
    <row r="9" spans="1:5" s="36" customFormat="1" ht="30" customHeight="1">
      <c r="A9" s="50" t="s">
        <v>186</v>
      </c>
      <c r="B9" s="147">
        <f>SUM(B5:B8)</f>
        <v>0</v>
      </c>
    </row>
    <row r="10" spans="1:5" ht="27" customHeight="1">
      <c r="A10" s="51" t="s">
        <v>310</v>
      </c>
    </row>
  </sheetData>
  <phoneticPr fontId="47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36"/>
  <sheetViews>
    <sheetView topLeftCell="A16" workbookViewId="0">
      <selection activeCell="E8" sqref="E8"/>
    </sheetView>
  </sheetViews>
  <sheetFormatPr defaultColWidth="9" defaultRowHeight="15.75"/>
  <cols>
    <col min="1" max="1" width="41.625" style="24" customWidth="1"/>
    <col min="2" max="2" width="41.625" style="25" customWidth="1"/>
    <col min="3" max="16384" width="9" style="24"/>
  </cols>
  <sheetData>
    <row r="1" spans="1:2" ht="26.25" customHeight="1">
      <c r="A1" s="23"/>
    </row>
    <row r="2" spans="1:2" ht="24.75" customHeight="1">
      <c r="A2" s="228" t="s">
        <v>190</v>
      </c>
      <c r="B2" s="228"/>
    </row>
    <row r="3" spans="1:2" s="23" customFormat="1" ht="24" customHeight="1">
      <c r="B3" s="26" t="s">
        <v>57</v>
      </c>
    </row>
    <row r="4" spans="1:2" s="2" customFormat="1" ht="53.25" customHeight="1">
      <c r="A4" s="123" t="s">
        <v>191</v>
      </c>
      <c r="B4" s="123" t="s">
        <v>127</v>
      </c>
    </row>
    <row r="5" spans="1:2" s="106" customFormat="1" ht="24.95" customHeight="1">
      <c r="A5" s="126" t="s">
        <v>192</v>
      </c>
      <c r="B5" s="130"/>
    </row>
    <row r="6" spans="1:2" s="106" customFormat="1" ht="24.95" customHeight="1">
      <c r="A6" s="126" t="s">
        <v>193</v>
      </c>
      <c r="B6" s="130"/>
    </row>
    <row r="7" spans="1:2" s="106" customFormat="1" ht="24.95" customHeight="1">
      <c r="A7" s="126" t="s">
        <v>194</v>
      </c>
      <c r="B7" s="130"/>
    </row>
    <row r="8" spans="1:2" s="23" customFormat="1" ht="24.95" customHeight="1">
      <c r="A8" s="126" t="s">
        <v>195</v>
      </c>
      <c r="B8" s="130"/>
    </row>
    <row r="9" spans="1:2" s="2" customFormat="1" ht="24.95" customHeight="1">
      <c r="A9" s="126" t="s">
        <v>196</v>
      </c>
      <c r="B9" s="142">
        <v>700</v>
      </c>
    </row>
    <row r="10" spans="1:2" ht="24.95" customHeight="1">
      <c r="A10" s="126" t="s">
        <v>197</v>
      </c>
      <c r="B10" s="130">
        <v>100</v>
      </c>
    </row>
    <row r="11" spans="1:2" ht="24.95" customHeight="1">
      <c r="A11" s="126" t="s">
        <v>198</v>
      </c>
      <c r="B11" s="130">
        <v>78300</v>
      </c>
    </row>
    <row r="12" spans="1:2" ht="24.95" customHeight="1">
      <c r="A12" s="138" t="s">
        <v>199</v>
      </c>
      <c r="B12" s="130">
        <v>78300</v>
      </c>
    </row>
    <row r="13" spans="1:2" ht="24.95" customHeight="1">
      <c r="A13" s="138" t="s">
        <v>200</v>
      </c>
      <c r="B13" s="130"/>
    </row>
    <row r="14" spans="1:2" ht="24.95" customHeight="1">
      <c r="A14" s="138" t="s">
        <v>201</v>
      </c>
      <c r="B14" s="130"/>
    </row>
    <row r="15" spans="1:2" ht="24.95" customHeight="1">
      <c r="A15" s="138" t="s">
        <v>202</v>
      </c>
      <c r="B15" s="130"/>
    </row>
    <row r="16" spans="1:2" ht="24.95" customHeight="1">
      <c r="A16" s="138" t="s">
        <v>203</v>
      </c>
      <c r="B16" s="130"/>
    </row>
    <row r="17" spans="1:2" ht="24.95" customHeight="1">
      <c r="A17" s="126" t="s">
        <v>204</v>
      </c>
      <c r="B17" s="142">
        <v>500</v>
      </c>
    </row>
    <row r="18" spans="1:2" ht="24.95" customHeight="1">
      <c r="A18" s="126" t="s">
        <v>205</v>
      </c>
      <c r="B18" s="142">
        <v>300</v>
      </c>
    </row>
    <row r="19" spans="1:2" ht="24.95" customHeight="1">
      <c r="A19" s="138" t="s">
        <v>206</v>
      </c>
      <c r="B19" s="130">
        <v>200</v>
      </c>
    </row>
    <row r="20" spans="1:2" ht="24.95" customHeight="1">
      <c r="A20" s="138" t="s">
        <v>207</v>
      </c>
      <c r="B20" s="130">
        <v>100</v>
      </c>
    </row>
    <row r="21" spans="1:2" ht="24.95" customHeight="1">
      <c r="A21" s="126" t="s">
        <v>208</v>
      </c>
      <c r="B21" s="130">
        <v>2300</v>
      </c>
    </row>
    <row r="22" spans="1:2" ht="24.95" customHeight="1">
      <c r="A22" s="126" t="s">
        <v>209</v>
      </c>
      <c r="B22" s="142">
        <v>800</v>
      </c>
    </row>
    <row r="23" spans="1:2" ht="24.95" customHeight="1">
      <c r="A23" s="136" t="s">
        <v>54</v>
      </c>
      <c r="B23" s="143">
        <f>B5+B6+B7+B8+B9+B10+B11+B17+B18+B21+B22</f>
        <v>83000</v>
      </c>
    </row>
    <row r="24" spans="1:2" ht="24.95" customHeight="1">
      <c r="A24" s="137" t="s">
        <v>210</v>
      </c>
      <c r="B24" s="143">
        <f>B25+B28+B29+B31+B32</f>
        <v>104389</v>
      </c>
    </row>
    <row r="25" spans="1:2" ht="24.95" customHeight="1">
      <c r="A25" s="138" t="s">
        <v>211</v>
      </c>
      <c r="B25" s="143">
        <v>540</v>
      </c>
    </row>
    <row r="26" spans="1:2" ht="24.95" customHeight="1">
      <c r="A26" s="138" t="s">
        <v>212</v>
      </c>
      <c r="B26" s="143">
        <v>540</v>
      </c>
    </row>
    <row r="27" spans="1:2" ht="24.95" customHeight="1">
      <c r="A27" s="138" t="s">
        <v>213</v>
      </c>
      <c r="B27" s="143"/>
    </row>
    <row r="28" spans="1:2" ht="24.95" customHeight="1">
      <c r="A28" s="138" t="s">
        <v>214</v>
      </c>
      <c r="B28" s="143">
        <v>58249</v>
      </c>
    </row>
    <row r="29" spans="1:2" ht="24.95" customHeight="1">
      <c r="A29" s="138" t="s">
        <v>215</v>
      </c>
      <c r="B29" s="143"/>
    </row>
    <row r="30" spans="1:2" ht="24.95" customHeight="1">
      <c r="A30" s="138" t="s">
        <v>216</v>
      </c>
      <c r="B30" s="143"/>
    </row>
    <row r="31" spans="1:2" ht="24.95" customHeight="1">
      <c r="A31" s="139" t="s">
        <v>217</v>
      </c>
      <c r="B31" s="143">
        <v>45600</v>
      </c>
    </row>
    <row r="32" spans="1:2" ht="24.95" customHeight="1">
      <c r="A32" s="139"/>
      <c r="B32" s="143"/>
    </row>
    <row r="33" spans="1:2" ht="24.95" customHeight="1">
      <c r="A33" s="139"/>
      <c r="B33" s="143"/>
    </row>
    <row r="34" spans="1:2" ht="24.95" customHeight="1">
      <c r="A34" s="139"/>
      <c r="B34" s="143"/>
    </row>
    <row r="35" spans="1:2" ht="24.95" customHeight="1">
      <c r="A35" s="139"/>
      <c r="B35" s="143"/>
    </row>
    <row r="36" spans="1:2" ht="24.95" customHeight="1">
      <c r="A36" s="136" t="s">
        <v>218</v>
      </c>
      <c r="B36" s="144">
        <f>B23+B24</f>
        <v>187389</v>
      </c>
    </row>
  </sheetData>
  <mergeCells count="1">
    <mergeCell ref="A2:B2"/>
  </mergeCells>
  <phoneticPr fontId="47" type="noConversion"/>
  <printOptions horizontalCentered="1"/>
  <pageMargins left="0.90416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V60"/>
  <sheetViews>
    <sheetView topLeftCell="A16" workbookViewId="0">
      <selection activeCell="Y16" sqref="Y16"/>
    </sheetView>
  </sheetViews>
  <sheetFormatPr defaultColWidth="7" defaultRowHeight="15"/>
  <cols>
    <col min="1" max="1" width="14.875" style="5" customWidth="1"/>
    <col min="2" max="2" width="52.125" style="3" customWidth="1"/>
    <col min="3" max="3" width="23.5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53" hidden="1" customWidth="1"/>
    <col min="8" max="8" width="17.5" style="53" hidden="1" customWidth="1"/>
    <col min="9" max="9" width="12.5" style="54" hidden="1" customWidth="1"/>
    <col min="10" max="10" width="7" style="55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5.5" style="5" customWidth="1"/>
    <col min="24" max="24" width="6.5" style="5" customWidth="1"/>
    <col min="25" max="25" width="4.5" style="5" customWidth="1"/>
    <col min="26" max="16384" width="7" style="5"/>
  </cols>
  <sheetData>
    <row r="1" spans="1:15" ht="29.25" customHeight="1">
      <c r="B1" s="6"/>
    </row>
    <row r="2" spans="1:15" ht="28.5" customHeight="1">
      <c r="B2" s="224" t="s">
        <v>219</v>
      </c>
      <c r="C2" s="225"/>
      <c r="G2" s="5"/>
      <c r="H2" s="5"/>
      <c r="I2" s="5"/>
    </row>
    <row r="3" spans="1:15" s="1" customFormat="1" ht="21.75" customHeight="1">
      <c r="B3" s="3"/>
      <c r="C3" s="91" t="s">
        <v>57</v>
      </c>
      <c r="E3" s="1">
        <v>12.11</v>
      </c>
      <c r="G3" s="1">
        <v>12.22</v>
      </c>
      <c r="J3" s="4"/>
      <c r="M3" s="1">
        <v>1.2</v>
      </c>
    </row>
    <row r="4" spans="1:15" s="1" customFormat="1" ht="39" customHeight="1">
      <c r="A4" s="122" t="s">
        <v>136</v>
      </c>
      <c r="B4" s="123" t="s">
        <v>137</v>
      </c>
      <c r="C4" s="123" t="s">
        <v>127</v>
      </c>
      <c r="G4" s="92" t="s">
        <v>59</v>
      </c>
      <c r="H4" s="92" t="s">
        <v>60</v>
      </c>
      <c r="I4" s="92" t="s">
        <v>61</v>
      </c>
      <c r="J4" s="4"/>
      <c r="M4" s="92" t="s">
        <v>59</v>
      </c>
      <c r="N4" s="101" t="s">
        <v>60</v>
      </c>
      <c r="O4" s="92" t="s">
        <v>61</v>
      </c>
    </row>
    <row r="5" spans="1:15" ht="24.95" customHeight="1">
      <c r="A5" s="125">
        <v>207</v>
      </c>
      <c r="B5" s="126" t="s">
        <v>129</v>
      </c>
      <c r="C5" s="127">
        <f>C8+C6</f>
        <v>11</v>
      </c>
    </row>
    <row r="6" spans="1:15" ht="24.95" customHeight="1">
      <c r="A6" s="125">
        <v>20707</v>
      </c>
      <c r="B6" s="126" t="s">
        <v>220</v>
      </c>
      <c r="C6" s="128">
        <v>11</v>
      </c>
    </row>
    <row r="7" spans="1:15" ht="24.95" customHeight="1">
      <c r="A7" s="125">
        <v>2070799</v>
      </c>
      <c r="B7" s="126" t="s">
        <v>221</v>
      </c>
      <c r="C7" s="128">
        <v>11</v>
      </c>
    </row>
    <row r="8" spans="1:15" ht="24.95" customHeight="1">
      <c r="A8" s="125">
        <v>20709</v>
      </c>
      <c r="B8" s="129" t="s">
        <v>222</v>
      </c>
      <c r="C8" s="130"/>
    </row>
    <row r="9" spans="1:15" ht="24.95" customHeight="1">
      <c r="A9" s="125">
        <v>2070903</v>
      </c>
      <c r="B9" s="129" t="s">
        <v>223</v>
      </c>
      <c r="C9" s="130"/>
    </row>
    <row r="10" spans="1:15" ht="24.95" customHeight="1">
      <c r="A10" s="125">
        <v>208</v>
      </c>
      <c r="B10" s="126" t="s">
        <v>130</v>
      </c>
      <c r="C10" s="131">
        <f>C11</f>
        <v>1</v>
      </c>
    </row>
    <row r="11" spans="1:15" ht="24.95" customHeight="1">
      <c r="A11" s="125">
        <v>20822</v>
      </c>
      <c r="B11" s="132" t="s">
        <v>224</v>
      </c>
      <c r="C11" s="130">
        <v>1</v>
      </c>
    </row>
    <row r="12" spans="1:15" ht="24.95" customHeight="1">
      <c r="A12" s="125">
        <v>2082201</v>
      </c>
      <c r="B12" s="132" t="s">
        <v>225</v>
      </c>
      <c r="C12" s="130">
        <v>1</v>
      </c>
    </row>
    <row r="13" spans="1:15" ht="24.95" customHeight="1">
      <c r="A13" s="125">
        <v>212</v>
      </c>
      <c r="B13" s="126" t="s">
        <v>87</v>
      </c>
      <c r="C13" s="131">
        <f>C14+C23+C26+C27+C31+C33</f>
        <v>55558</v>
      </c>
    </row>
    <row r="14" spans="1:15" ht="24.95" customHeight="1">
      <c r="A14" s="125">
        <v>21208</v>
      </c>
      <c r="B14" s="126" t="s">
        <v>226</v>
      </c>
      <c r="C14" s="218">
        <f>SUM(C15:C22)</f>
        <v>51458</v>
      </c>
    </row>
    <row r="15" spans="1:15" ht="24.95" customHeight="1">
      <c r="A15" s="125">
        <v>2120801</v>
      </c>
      <c r="B15" s="133" t="s">
        <v>227</v>
      </c>
      <c r="C15" s="134">
        <v>30910</v>
      </c>
    </row>
    <row r="16" spans="1:15" ht="24.95" customHeight="1">
      <c r="A16" s="125">
        <v>2120802</v>
      </c>
      <c r="B16" s="133" t="s">
        <v>228</v>
      </c>
      <c r="C16" s="134">
        <v>5540</v>
      </c>
    </row>
    <row r="17" spans="1:3" ht="24.95" customHeight="1">
      <c r="A17" s="125">
        <v>2120803</v>
      </c>
      <c r="B17" s="133" t="s">
        <v>229</v>
      </c>
      <c r="C17" s="134"/>
    </row>
    <row r="18" spans="1:3" ht="24.95" customHeight="1">
      <c r="A18" s="125">
        <v>2120804</v>
      </c>
      <c r="B18" s="133" t="s">
        <v>230</v>
      </c>
      <c r="C18" s="134"/>
    </row>
    <row r="19" spans="1:3" ht="24.95" customHeight="1">
      <c r="A19" s="125">
        <v>2120805</v>
      </c>
      <c r="B19" s="133" t="s">
        <v>231</v>
      </c>
      <c r="C19" s="134">
        <v>12097</v>
      </c>
    </row>
    <row r="20" spans="1:3" ht="24.95" customHeight="1">
      <c r="A20" s="125">
        <v>2120806</v>
      </c>
      <c r="B20" s="133" t="s">
        <v>232</v>
      </c>
      <c r="C20" s="134">
        <v>300</v>
      </c>
    </row>
    <row r="21" spans="1:3" ht="24.95" customHeight="1">
      <c r="A21" s="125">
        <v>2120810</v>
      </c>
      <c r="B21" s="133" t="s">
        <v>233</v>
      </c>
      <c r="C21" s="134">
        <v>2611</v>
      </c>
    </row>
    <row r="22" spans="1:3" ht="24.95" customHeight="1">
      <c r="A22" s="125">
        <v>2120811</v>
      </c>
      <c r="B22" s="133" t="s">
        <v>234</v>
      </c>
      <c r="C22" s="130"/>
    </row>
    <row r="23" spans="1:3" ht="24.95" customHeight="1">
      <c r="A23" s="125">
        <v>21210</v>
      </c>
      <c r="B23" s="126" t="s">
        <v>235</v>
      </c>
      <c r="C23" s="130">
        <f>SUM(C24:C25)</f>
        <v>700</v>
      </c>
    </row>
    <row r="24" spans="1:3" ht="24.95" customHeight="1">
      <c r="A24" s="125">
        <v>2121001</v>
      </c>
      <c r="B24" s="133" t="s">
        <v>227</v>
      </c>
      <c r="C24" s="134">
        <v>700</v>
      </c>
    </row>
    <row r="25" spans="1:3" ht="24.95" customHeight="1">
      <c r="A25" s="125">
        <v>2121002</v>
      </c>
      <c r="B25" s="133" t="s">
        <v>228</v>
      </c>
      <c r="C25" s="130"/>
    </row>
    <row r="26" spans="1:3" ht="24.95" customHeight="1">
      <c r="A26" s="125">
        <v>21211</v>
      </c>
      <c r="B26" s="126" t="s">
        <v>236</v>
      </c>
      <c r="C26" s="130">
        <v>100</v>
      </c>
    </row>
    <row r="27" spans="1:3" ht="24.95" customHeight="1">
      <c r="A27" s="125">
        <v>21213</v>
      </c>
      <c r="B27" s="126" t="s">
        <v>237</v>
      </c>
      <c r="C27" s="130">
        <f>SUM(C28:C30)</f>
        <v>2800</v>
      </c>
    </row>
    <row r="28" spans="1:3" ht="24.95" customHeight="1">
      <c r="A28" s="125">
        <v>2121301</v>
      </c>
      <c r="B28" s="133" t="s">
        <v>238</v>
      </c>
      <c r="C28" s="130">
        <v>1000</v>
      </c>
    </row>
    <row r="29" spans="1:3" ht="24.95" customHeight="1">
      <c r="A29" s="125">
        <v>2121302</v>
      </c>
      <c r="B29" s="133" t="s">
        <v>239</v>
      </c>
      <c r="C29" s="130">
        <v>1000</v>
      </c>
    </row>
    <row r="30" spans="1:3" ht="24.95" customHeight="1">
      <c r="A30" s="125">
        <v>2121399</v>
      </c>
      <c r="B30" s="133" t="s">
        <v>240</v>
      </c>
      <c r="C30" s="130">
        <v>800</v>
      </c>
    </row>
    <row r="31" spans="1:3" ht="24.95" customHeight="1">
      <c r="A31" s="125">
        <v>21214</v>
      </c>
      <c r="B31" s="133" t="s">
        <v>241</v>
      </c>
      <c r="C31" s="130">
        <v>500</v>
      </c>
    </row>
    <row r="32" spans="1:3" ht="24.95" customHeight="1">
      <c r="A32" s="125">
        <v>2121499</v>
      </c>
      <c r="B32" s="133" t="s">
        <v>242</v>
      </c>
      <c r="C32" s="130">
        <v>500</v>
      </c>
    </row>
    <row r="33" spans="1:3" ht="24.95" customHeight="1">
      <c r="A33" s="125">
        <v>21215</v>
      </c>
      <c r="B33" s="133" t="s">
        <v>243</v>
      </c>
      <c r="C33" s="130"/>
    </row>
    <row r="34" spans="1:3" ht="24.95" customHeight="1">
      <c r="A34" s="125">
        <v>2120501</v>
      </c>
      <c r="B34" s="133" t="s">
        <v>244</v>
      </c>
      <c r="C34" s="130"/>
    </row>
    <row r="35" spans="1:3" ht="24.95" customHeight="1">
      <c r="A35" s="125">
        <v>299</v>
      </c>
      <c r="B35" s="132" t="s">
        <v>112</v>
      </c>
      <c r="C35" s="131">
        <f>C36+C38</f>
        <v>58466</v>
      </c>
    </row>
    <row r="36" spans="1:3" ht="24.95" customHeight="1">
      <c r="A36" s="125">
        <v>22904</v>
      </c>
      <c r="B36" s="132" t="s">
        <v>245</v>
      </c>
      <c r="C36" s="130">
        <f>SUM(C37)</f>
        <v>57617</v>
      </c>
    </row>
    <row r="37" spans="1:3" ht="24.95" customHeight="1">
      <c r="A37" s="125">
        <v>2290402</v>
      </c>
      <c r="B37" s="132" t="s">
        <v>246</v>
      </c>
      <c r="C37" s="134">
        <v>57617</v>
      </c>
    </row>
    <row r="38" spans="1:3" ht="24.95" customHeight="1">
      <c r="A38" s="125">
        <v>22960</v>
      </c>
      <c r="B38" s="133" t="s">
        <v>247</v>
      </c>
      <c r="C38" s="130">
        <f>SUM(C39:C44)</f>
        <v>849</v>
      </c>
    </row>
    <row r="39" spans="1:3" ht="24.95" customHeight="1">
      <c r="A39" s="125">
        <v>2296002</v>
      </c>
      <c r="B39" s="133" t="s">
        <v>248</v>
      </c>
      <c r="C39" s="130">
        <v>694</v>
      </c>
    </row>
    <row r="40" spans="1:3" ht="24.95" customHeight="1">
      <c r="A40" s="125">
        <v>2296003</v>
      </c>
      <c r="B40" s="133" t="s">
        <v>249</v>
      </c>
      <c r="C40" s="130">
        <v>106</v>
      </c>
    </row>
    <row r="41" spans="1:3" ht="24.95" customHeight="1">
      <c r="A41" s="125">
        <v>2296004</v>
      </c>
      <c r="B41" s="133" t="s">
        <v>250</v>
      </c>
      <c r="C41" s="130">
        <v>24</v>
      </c>
    </row>
    <row r="42" spans="1:3" ht="24.95" customHeight="1">
      <c r="A42" s="125">
        <v>2296006</v>
      </c>
      <c r="B42" s="133" t="s">
        <v>251</v>
      </c>
      <c r="C42" s="130">
        <v>25</v>
      </c>
    </row>
    <row r="43" spans="1:3" ht="24.95" customHeight="1">
      <c r="A43" s="125">
        <v>2296011</v>
      </c>
      <c r="B43" s="133" t="s">
        <v>252</v>
      </c>
      <c r="C43" s="130"/>
    </row>
    <row r="44" spans="1:3" ht="24.95" customHeight="1">
      <c r="A44" s="125">
        <v>2296099</v>
      </c>
      <c r="B44" s="133" t="s">
        <v>253</v>
      </c>
      <c r="C44" s="130"/>
    </row>
    <row r="45" spans="1:3" ht="24.95" customHeight="1">
      <c r="A45" s="125">
        <v>232</v>
      </c>
      <c r="B45" s="132" t="s">
        <v>109</v>
      </c>
      <c r="C45" s="131">
        <f>SUM(C46:C48)</f>
        <v>15068</v>
      </c>
    </row>
    <row r="46" spans="1:3" ht="24.95" customHeight="1">
      <c r="A46" s="125">
        <v>2320411</v>
      </c>
      <c r="B46" s="132" t="s">
        <v>254</v>
      </c>
      <c r="C46" s="134">
        <v>13435</v>
      </c>
    </row>
    <row r="47" spans="1:3" ht="24.95" customHeight="1">
      <c r="A47" s="125">
        <v>2320431</v>
      </c>
      <c r="B47" s="132" t="s">
        <v>255</v>
      </c>
      <c r="C47" s="134">
        <v>833</v>
      </c>
    </row>
    <row r="48" spans="1:3" ht="24.95" customHeight="1">
      <c r="A48" s="125">
        <v>2320499</v>
      </c>
      <c r="B48" s="135" t="s">
        <v>256</v>
      </c>
      <c r="C48" s="134">
        <v>800</v>
      </c>
    </row>
    <row r="49" spans="1:3" ht="24.95" customHeight="1">
      <c r="A49" s="125">
        <v>233</v>
      </c>
      <c r="B49" s="132" t="s">
        <v>133</v>
      </c>
      <c r="C49" s="131">
        <f>SUM(C50:C51)</f>
        <v>85</v>
      </c>
    </row>
    <row r="50" spans="1:3" ht="24.95" customHeight="1">
      <c r="A50" s="125">
        <v>2330411</v>
      </c>
      <c r="B50" s="132" t="s">
        <v>257</v>
      </c>
      <c r="C50" s="130">
        <v>70</v>
      </c>
    </row>
    <row r="51" spans="1:3" ht="24.95" customHeight="1">
      <c r="A51" s="125">
        <v>2330431</v>
      </c>
      <c r="B51" s="132" t="s">
        <v>258</v>
      </c>
      <c r="C51" s="130">
        <v>15</v>
      </c>
    </row>
    <row r="52" spans="1:3" ht="24.95" customHeight="1">
      <c r="A52" s="125"/>
      <c r="B52" s="136" t="s">
        <v>259</v>
      </c>
      <c r="C52" s="131">
        <f>C5+C10+C13+C35+C45+C49</f>
        <v>129189</v>
      </c>
    </row>
    <row r="53" spans="1:3" ht="24.95" customHeight="1">
      <c r="A53" s="125">
        <v>230</v>
      </c>
      <c r="B53" s="137" t="s">
        <v>260</v>
      </c>
      <c r="C53" s="130">
        <f>C54+C57+C58+C59</f>
        <v>58200</v>
      </c>
    </row>
    <row r="54" spans="1:3" ht="24.95" customHeight="1">
      <c r="A54" s="125">
        <v>23004</v>
      </c>
      <c r="B54" s="138" t="s">
        <v>261</v>
      </c>
      <c r="C54" s="130">
        <f>SUM(C55:C56)</f>
        <v>0</v>
      </c>
    </row>
    <row r="55" spans="1:3" ht="24.95" customHeight="1">
      <c r="A55" s="125"/>
      <c r="B55" s="138" t="s">
        <v>262</v>
      </c>
      <c r="C55" s="130"/>
    </row>
    <row r="56" spans="1:3" ht="24.95" customHeight="1">
      <c r="A56" s="125">
        <v>23006</v>
      </c>
      <c r="B56" s="138" t="s">
        <v>263</v>
      </c>
      <c r="C56" s="130"/>
    </row>
    <row r="57" spans="1:3" ht="24.95" customHeight="1">
      <c r="A57" s="125">
        <v>23008</v>
      </c>
      <c r="B57" s="138" t="s">
        <v>264</v>
      </c>
      <c r="C57" s="130">
        <v>10000</v>
      </c>
    </row>
    <row r="58" spans="1:3" ht="24.95" customHeight="1">
      <c r="A58" s="125">
        <v>23009</v>
      </c>
      <c r="B58" s="138" t="s">
        <v>265</v>
      </c>
      <c r="C58" s="130"/>
    </row>
    <row r="59" spans="1:3" ht="24.95" customHeight="1">
      <c r="A59" s="125">
        <v>231</v>
      </c>
      <c r="B59" s="139" t="s">
        <v>266</v>
      </c>
      <c r="C59" s="138">
        <v>48200</v>
      </c>
    </row>
    <row r="60" spans="1:3" ht="24.95" customHeight="1">
      <c r="A60" s="125"/>
      <c r="B60" s="136" t="s">
        <v>267</v>
      </c>
      <c r="C60" s="131">
        <f>C52+C53</f>
        <v>187389</v>
      </c>
    </row>
  </sheetData>
  <mergeCells count="1">
    <mergeCell ref="B2:C2"/>
  </mergeCells>
  <phoneticPr fontId="47" type="noConversion"/>
  <printOptions horizontalCentered="1"/>
  <pageMargins left="0.511811023622047" right="0.511811023622047" top="0.55118110236220497" bottom="0.35433070866141703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168"/>
  <sheetViews>
    <sheetView workbookViewId="0">
      <selection activeCell="C14" sqref="C14"/>
    </sheetView>
  </sheetViews>
  <sheetFormatPr defaultColWidth="7" defaultRowHeight="15"/>
  <cols>
    <col min="1" max="1" width="12.625" style="3" customWidth="1"/>
    <col min="2" max="2" width="54.37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53" hidden="1" customWidth="1"/>
    <col min="8" max="8" width="17.5" style="53" hidden="1" customWidth="1"/>
    <col min="9" max="9" width="12.5" style="54" hidden="1" customWidth="1"/>
    <col min="10" max="10" width="7" style="55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17" ht="20.25" customHeight="1">
      <c r="A1" s="6"/>
    </row>
    <row r="2" spans="1:17" ht="23.25">
      <c r="A2" s="224" t="s">
        <v>268</v>
      </c>
      <c r="B2" s="234"/>
      <c r="C2" s="225"/>
      <c r="G2" s="5"/>
      <c r="H2" s="5"/>
      <c r="I2" s="5"/>
    </row>
    <row r="3" spans="1:17" s="1" customFormat="1">
      <c r="A3" s="3"/>
      <c r="C3" s="7" t="s">
        <v>57</v>
      </c>
      <c r="E3" s="1">
        <v>12.11</v>
      </c>
      <c r="G3" s="1">
        <v>12.22</v>
      </c>
      <c r="J3" s="4"/>
      <c r="M3" s="1">
        <v>1.2</v>
      </c>
    </row>
    <row r="4" spans="1:17" s="121" customFormat="1" ht="24.95" customHeight="1">
      <c r="A4" s="122" t="s">
        <v>136</v>
      </c>
      <c r="B4" s="123" t="s">
        <v>137</v>
      </c>
      <c r="C4" s="123" t="s">
        <v>127</v>
      </c>
      <c r="G4" s="124" t="s">
        <v>136</v>
      </c>
      <c r="H4" s="124" t="s">
        <v>269</v>
      </c>
      <c r="I4" s="124" t="s">
        <v>119</v>
      </c>
      <c r="J4" s="140"/>
      <c r="M4" s="124" t="s">
        <v>136</v>
      </c>
      <c r="N4" s="141" t="s">
        <v>269</v>
      </c>
      <c r="O4" s="124" t="s">
        <v>119</v>
      </c>
    </row>
    <row r="5" spans="1:17" ht="24.95" customHeight="1">
      <c r="A5" s="125">
        <v>207</v>
      </c>
      <c r="B5" s="126" t="s">
        <v>129</v>
      </c>
      <c r="C5" s="127">
        <f>C8+C6</f>
        <v>11</v>
      </c>
      <c r="Q5" s="64"/>
    </row>
    <row r="6" spans="1:17" ht="24.95" customHeight="1">
      <c r="A6" s="125">
        <v>20707</v>
      </c>
      <c r="B6" s="126" t="s">
        <v>220</v>
      </c>
      <c r="C6" s="128">
        <v>11</v>
      </c>
    </row>
    <row r="7" spans="1:17" ht="24.95" customHeight="1">
      <c r="A7" s="125">
        <v>2070799</v>
      </c>
      <c r="B7" s="126" t="s">
        <v>221</v>
      </c>
      <c r="C7" s="128">
        <v>11</v>
      </c>
    </row>
    <row r="8" spans="1:17" ht="24.95" customHeight="1">
      <c r="A8" s="125">
        <v>20709</v>
      </c>
      <c r="B8" s="129" t="s">
        <v>222</v>
      </c>
      <c r="C8" s="130"/>
    </row>
    <row r="9" spans="1:17" ht="24.95" customHeight="1">
      <c r="A9" s="125">
        <v>2070903</v>
      </c>
      <c r="B9" s="129" t="s">
        <v>223</v>
      </c>
      <c r="C9" s="130"/>
    </row>
    <row r="10" spans="1:17" ht="24.95" customHeight="1">
      <c r="A10" s="125">
        <v>208</v>
      </c>
      <c r="B10" s="126" t="s">
        <v>130</v>
      </c>
      <c r="C10" s="131">
        <f>C11</f>
        <v>1</v>
      </c>
    </row>
    <row r="11" spans="1:17" ht="24.95" customHeight="1">
      <c r="A11" s="125">
        <v>20822</v>
      </c>
      <c r="B11" s="132" t="s">
        <v>224</v>
      </c>
      <c r="C11" s="130">
        <v>1</v>
      </c>
    </row>
    <row r="12" spans="1:17" ht="24.95" customHeight="1">
      <c r="A12" s="125">
        <v>2082201</v>
      </c>
      <c r="B12" s="132" t="s">
        <v>225</v>
      </c>
      <c r="C12" s="130">
        <v>1</v>
      </c>
    </row>
    <row r="13" spans="1:17" ht="24.95" customHeight="1">
      <c r="A13" s="125">
        <v>212</v>
      </c>
      <c r="B13" s="126" t="s">
        <v>87</v>
      </c>
      <c r="C13" s="131">
        <f>C14+C23+C26+C27+C31+C33</f>
        <v>55558</v>
      </c>
    </row>
    <row r="14" spans="1:17" ht="24.95" customHeight="1">
      <c r="A14" s="125">
        <v>21208</v>
      </c>
      <c r="B14" s="126" t="s">
        <v>226</v>
      </c>
      <c r="C14" s="218">
        <f>SUM(C15:C22)</f>
        <v>51458</v>
      </c>
    </row>
    <row r="15" spans="1:17" ht="24.95" customHeight="1">
      <c r="A15" s="125">
        <v>2120801</v>
      </c>
      <c r="B15" s="133" t="s">
        <v>227</v>
      </c>
      <c r="C15" s="134">
        <v>30910</v>
      </c>
    </row>
    <row r="16" spans="1:17" ht="24.95" customHeight="1">
      <c r="A16" s="125">
        <v>2120802</v>
      </c>
      <c r="B16" s="133" t="s">
        <v>228</v>
      </c>
      <c r="C16" s="134">
        <v>5540</v>
      </c>
    </row>
    <row r="17" spans="1:3" ht="24.95" customHeight="1">
      <c r="A17" s="125">
        <v>2120803</v>
      </c>
      <c r="B17" s="133" t="s">
        <v>229</v>
      </c>
      <c r="C17" s="134"/>
    </row>
    <row r="18" spans="1:3" ht="24.95" customHeight="1">
      <c r="A18" s="125">
        <v>2120804</v>
      </c>
      <c r="B18" s="133" t="s">
        <v>230</v>
      </c>
      <c r="C18" s="134"/>
    </row>
    <row r="19" spans="1:3" ht="24.95" customHeight="1">
      <c r="A19" s="125">
        <v>2120805</v>
      </c>
      <c r="B19" s="133" t="s">
        <v>231</v>
      </c>
      <c r="C19" s="134">
        <v>12097</v>
      </c>
    </row>
    <row r="20" spans="1:3" ht="24.95" customHeight="1">
      <c r="A20" s="125">
        <v>2120806</v>
      </c>
      <c r="B20" s="133" t="s">
        <v>232</v>
      </c>
      <c r="C20" s="134">
        <v>300</v>
      </c>
    </row>
    <row r="21" spans="1:3" ht="24.95" customHeight="1">
      <c r="A21" s="125">
        <v>2120810</v>
      </c>
      <c r="B21" s="133" t="s">
        <v>233</v>
      </c>
      <c r="C21" s="134">
        <v>2611</v>
      </c>
    </row>
    <row r="22" spans="1:3" ht="24.95" customHeight="1">
      <c r="A22" s="125">
        <v>2120811</v>
      </c>
      <c r="B22" s="133" t="s">
        <v>234</v>
      </c>
      <c r="C22" s="130"/>
    </row>
    <row r="23" spans="1:3" ht="24.95" customHeight="1">
      <c r="A23" s="125">
        <v>21210</v>
      </c>
      <c r="B23" s="126" t="s">
        <v>235</v>
      </c>
      <c r="C23" s="130">
        <f>SUM(C24:C25)</f>
        <v>700</v>
      </c>
    </row>
    <row r="24" spans="1:3" ht="24.95" customHeight="1">
      <c r="A24" s="125">
        <v>2121001</v>
      </c>
      <c r="B24" s="133" t="s">
        <v>227</v>
      </c>
      <c r="C24" s="134">
        <v>700</v>
      </c>
    </row>
    <row r="25" spans="1:3" ht="24.95" customHeight="1">
      <c r="A25" s="125">
        <v>2121002</v>
      </c>
      <c r="B25" s="133" t="s">
        <v>228</v>
      </c>
      <c r="C25" s="130"/>
    </row>
    <row r="26" spans="1:3" ht="24.95" customHeight="1">
      <c r="A26" s="125">
        <v>21211</v>
      </c>
      <c r="B26" s="126" t="s">
        <v>236</v>
      </c>
      <c r="C26" s="130">
        <v>100</v>
      </c>
    </row>
    <row r="27" spans="1:3" ht="24.95" customHeight="1">
      <c r="A27" s="125">
        <v>21213</v>
      </c>
      <c r="B27" s="126" t="s">
        <v>237</v>
      </c>
      <c r="C27" s="130">
        <f>SUM(C28:C30)</f>
        <v>2800</v>
      </c>
    </row>
    <row r="28" spans="1:3" ht="24.95" customHeight="1">
      <c r="A28" s="125">
        <v>2121301</v>
      </c>
      <c r="B28" s="133" t="s">
        <v>238</v>
      </c>
      <c r="C28" s="130">
        <v>1000</v>
      </c>
    </row>
    <row r="29" spans="1:3" ht="24.95" customHeight="1">
      <c r="A29" s="125">
        <v>2121302</v>
      </c>
      <c r="B29" s="133" t="s">
        <v>239</v>
      </c>
      <c r="C29" s="130">
        <v>1000</v>
      </c>
    </row>
    <row r="30" spans="1:3" ht="24.95" customHeight="1">
      <c r="A30" s="125">
        <v>2121399</v>
      </c>
      <c r="B30" s="133" t="s">
        <v>240</v>
      </c>
      <c r="C30" s="130">
        <v>800</v>
      </c>
    </row>
    <row r="31" spans="1:3" ht="24.95" customHeight="1">
      <c r="A31" s="125">
        <v>21214</v>
      </c>
      <c r="B31" s="133" t="s">
        <v>241</v>
      </c>
      <c r="C31" s="130">
        <v>500</v>
      </c>
    </row>
    <row r="32" spans="1:3" ht="24.95" customHeight="1">
      <c r="A32" s="125">
        <v>2121499</v>
      </c>
      <c r="B32" s="133" t="s">
        <v>242</v>
      </c>
      <c r="C32" s="130">
        <v>500</v>
      </c>
    </row>
    <row r="33" spans="1:3" ht="24.95" customHeight="1">
      <c r="A33" s="125">
        <v>21215</v>
      </c>
      <c r="B33" s="133" t="s">
        <v>243</v>
      </c>
      <c r="C33" s="130"/>
    </row>
    <row r="34" spans="1:3" ht="24.95" customHeight="1">
      <c r="A34" s="125">
        <v>2120501</v>
      </c>
      <c r="B34" s="133" t="s">
        <v>244</v>
      </c>
      <c r="C34" s="130"/>
    </row>
    <row r="35" spans="1:3" ht="24.95" customHeight="1">
      <c r="A35" s="125">
        <v>299</v>
      </c>
      <c r="B35" s="132" t="s">
        <v>112</v>
      </c>
      <c r="C35" s="131">
        <f>C36+C38</f>
        <v>58466</v>
      </c>
    </row>
    <row r="36" spans="1:3" ht="24.95" customHeight="1">
      <c r="A36" s="125">
        <v>22904</v>
      </c>
      <c r="B36" s="132" t="s">
        <v>245</v>
      </c>
      <c r="C36" s="130">
        <f>SUM(C37)</f>
        <v>57617</v>
      </c>
    </row>
    <row r="37" spans="1:3" ht="24.95" customHeight="1">
      <c r="A37" s="125">
        <v>2290402</v>
      </c>
      <c r="B37" s="132" t="s">
        <v>246</v>
      </c>
      <c r="C37" s="134">
        <v>57617</v>
      </c>
    </row>
    <row r="38" spans="1:3" ht="24.95" customHeight="1">
      <c r="A38" s="125">
        <v>22960</v>
      </c>
      <c r="B38" s="133" t="s">
        <v>247</v>
      </c>
      <c r="C38" s="130">
        <f>SUM(C39:C44)</f>
        <v>849</v>
      </c>
    </row>
    <row r="39" spans="1:3" ht="24.95" customHeight="1">
      <c r="A39" s="125">
        <v>2296002</v>
      </c>
      <c r="B39" s="133" t="s">
        <v>248</v>
      </c>
      <c r="C39" s="130">
        <v>694</v>
      </c>
    </row>
    <row r="40" spans="1:3" ht="24.95" customHeight="1">
      <c r="A40" s="125">
        <v>2296003</v>
      </c>
      <c r="B40" s="133" t="s">
        <v>249</v>
      </c>
      <c r="C40" s="130">
        <v>106</v>
      </c>
    </row>
    <row r="41" spans="1:3" ht="24.95" customHeight="1">
      <c r="A41" s="125">
        <v>2296004</v>
      </c>
      <c r="B41" s="133" t="s">
        <v>250</v>
      </c>
      <c r="C41" s="130">
        <v>24</v>
      </c>
    </row>
    <row r="42" spans="1:3" ht="24.95" customHeight="1">
      <c r="A42" s="125">
        <v>2296006</v>
      </c>
      <c r="B42" s="133" t="s">
        <v>251</v>
      </c>
      <c r="C42" s="130">
        <v>25</v>
      </c>
    </row>
    <row r="43" spans="1:3" ht="24.95" customHeight="1">
      <c r="A43" s="125">
        <v>2296011</v>
      </c>
      <c r="B43" s="133" t="s">
        <v>252</v>
      </c>
      <c r="C43" s="130"/>
    </row>
    <row r="44" spans="1:3" ht="24.95" customHeight="1">
      <c r="A44" s="125">
        <v>2296099</v>
      </c>
      <c r="B44" s="133" t="s">
        <v>253</v>
      </c>
      <c r="C44" s="130"/>
    </row>
    <row r="45" spans="1:3" ht="24.95" customHeight="1">
      <c r="A45" s="125">
        <v>232</v>
      </c>
      <c r="B45" s="132" t="s">
        <v>109</v>
      </c>
      <c r="C45" s="131">
        <f>SUM(C46:C48)</f>
        <v>15068</v>
      </c>
    </row>
    <row r="46" spans="1:3" ht="24.95" customHeight="1">
      <c r="A46" s="125">
        <v>2320411</v>
      </c>
      <c r="B46" s="132" t="s">
        <v>254</v>
      </c>
      <c r="C46" s="134">
        <v>13435</v>
      </c>
    </row>
    <row r="47" spans="1:3" ht="24.95" customHeight="1">
      <c r="A47" s="125">
        <v>2320431</v>
      </c>
      <c r="B47" s="132" t="s">
        <v>255</v>
      </c>
      <c r="C47" s="134">
        <v>833</v>
      </c>
    </row>
    <row r="48" spans="1:3" ht="24.95" customHeight="1">
      <c r="A48" s="125">
        <v>2320499</v>
      </c>
      <c r="B48" s="135" t="s">
        <v>256</v>
      </c>
      <c r="C48" s="134">
        <v>800</v>
      </c>
    </row>
    <row r="49" spans="1:3" ht="24.95" customHeight="1">
      <c r="A49" s="125">
        <v>233</v>
      </c>
      <c r="B49" s="132" t="s">
        <v>133</v>
      </c>
      <c r="C49" s="131">
        <f>SUM(C50:C51)</f>
        <v>85</v>
      </c>
    </row>
    <row r="50" spans="1:3" ht="24.95" customHeight="1">
      <c r="A50" s="125">
        <v>2330411</v>
      </c>
      <c r="B50" s="132" t="s">
        <v>257</v>
      </c>
      <c r="C50" s="130">
        <v>70</v>
      </c>
    </row>
    <row r="51" spans="1:3" ht="24.95" customHeight="1">
      <c r="A51" s="125">
        <v>2330431</v>
      </c>
      <c r="B51" s="132" t="s">
        <v>258</v>
      </c>
      <c r="C51" s="130">
        <v>15</v>
      </c>
    </row>
    <row r="52" spans="1:3" ht="24.95" customHeight="1">
      <c r="A52" s="125"/>
      <c r="B52" s="136" t="s">
        <v>259</v>
      </c>
      <c r="C52" s="131">
        <f>C5+C10+C13+C35+C45+C49</f>
        <v>129189</v>
      </c>
    </row>
    <row r="53" spans="1:3" ht="24.95" customHeight="1">
      <c r="A53" s="125">
        <v>230</v>
      </c>
      <c r="B53" s="137" t="s">
        <v>260</v>
      </c>
      <c r="C53" s="130">
        <f>C54+C57+C58+C59</f>
        <v>58200</v>
      </c>
    </row>
    <row r="54" spans="1:3" ht="24.95" customHeight="1">
      <c r="A54" s="125">
        <v>23004</v>
      </c>
      <c r="B54" s="138" t="s">
        <v>261</v>
      </c>
      <c r="C54" s="130">
        <f>SUM(C55:C56)</f>
        <v>0</v>
      </c>
    </row>
    <row r="55" spans="1:3" ht="24.95" customHeight="1">
      <c r="A55" s="125"/>
      <c r="B55" s="138" t="s">
        <v>262</v>
      </c>
      <c r="C55" s="130"/>
    </row>
    <row r="56" spans="1:3" ht="24.95" customHeight="1">
      <c r="A56" s="125">
        <v>23006</v>
      </c>
      <c r="B56" s="138" t="s">
        <v>263</v>
      </c>
      <c r="C56" s="130"/>
    </row>
    <row r="57" spans="1:3" ht="24.95" customHeight="1">
      <c r="A57" s="125">
        <v>23008</v>
      </c>
      <c r="B57" s="138" t="s">
        <v>264</v>
      </c>
      <c r="C57" s="130">
        <v>10000</v>
      </c>
    </row>
    <row r="58" spans="1:3" ht="24.95" customHeight="1">
      <c r="A58" s="125">
        <v>23009</v>
      </c>
      <c r="B58" s="138" t="s">
        <v>265</v>
      </c>
      <c r="C58" s="130"/>
    </row>
    <row r="59" spans="1:3" ht="24.95" customHeight="1">
      <c r="A59" s="125">
        <v>231</v>
      </c>
      <c r="B59" s="139" t="s">
        <v>266</v>
      </c>
      <c r="C59" s="138">
        <v>48200</v>
      </c>
    </row>
    <row r="60" spans="1:3" ht="24.95" customHeight="1">
      <c r="A60" s="125"/>
      <c r="B60" s="136" t="s">
        <v>267</v>
      </c>
      <c r="C60" s="131">
        <f>C52+C53</f>
        <v>187389</v>
      </c>
    </row>
    <row r="61" spans="1:3" ht="24.95" customHeight="1"/>
    <row r="62" spans="1:3" ht="24.95" customHeight="1"/>
    <row r="63" spans="1:3" ht="24.95" customHeight="1"/>
    <row r="64" spans="1:3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</sheetData>
  <mergeCells count="1">
    <mergeCell ref="A2:C2"/>
  </mergeCells>
  <phoneticPr fontId="47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12</vt:i4>
      </vt:variant>
    </vt:vector>
  </HeadingPairs>
  <TitlesOfParts>
    <vt:vector size="30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dell0</cp:lastModifiedBy>
  <cp:lastPrinted>2021-03-18T06:55:00Z</cp:lastPrinted>
  <dcterms:created xsi:type="dcterms:W3CDTF">2006-09-16T00:00:00Z</dcterms:created>
  <dcterms:modified xsi:type="dcterms:W3CDTF">2024-02-21T06:47:30Z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