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6年项目库 " sheetId="15" r:id="rId1"/>
  </sheets>
  <externalReferences>
    <externalReference r:id="rId2"/>
  </externalReferences>
  <definedNames>
    <definedName name="_xlnm._FilterDatabase" localSheetId="0" hidden="1">'2026年项目库 '!$A$7:$Y$168</definedName>
    <definedName name="ABC">[1]Sheet1!$C:$C</definedName>
    <definedName name="_xlnm.Print_Titles" localSheetId="0">'2026年项目库 '!$2:$7</definedName>
    <definedName name="_xlnm.Print_Area" localSheetId="0">'2026年项目库 '!$A:$Y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SONG</author>
    <author>Administrator</author>
  </authors>
  <commentList>
    <comment ref="Y75" authorId="0">
      <text>
        <r>
          <rPr>
            <b/>
            <sz val="9"/>
            <rFont val="宋体"/>
            <charset val="134"/>
          </rPr>
          <t>SONG:</t>
        </r>
        <r>
          <rPr>
            <sz val="9"/>
            <rFont val="宋体"/>
            <charset val="134"/>
          </rPr>
          <t xml:space="preserve">
低保50人、五保3人、现役军人3人</t>
        </r>
      </text>
    </comment>
    <comment ref="Y76" authorId="0">
      <text>
        <r>
          <rPr>
            <b/>
            <sz val="9"/>
            <rFont val="宋体"/>
            <charset val="134"/>
          </rPr>
          <t>SONG:</t>
        </r>
        <r>
          <rPr>
            <sz val="9"/>
            <rFont val="宋体"/>
            <charset val="134"/>
          </rPr>
          <t xml:space="preserve">
低保36人，五保3人，现役军人没有。</t>
        </r>
      </text>
    </comment>
    <comment ref="Y77" authorId="0">
      <text>
        <r>
          <rPr>
            <b/>
            <sz val="9"/>
            <rFont val="宋体"/>
            <charset val="134"/>
          </rPr>
          <t>SONG:</t>
        </r>
        <r>
          <rPr>
            <sz val="9"/>
            <rFont val="宋体"/>
            <charset val="134"/>
          </rPr>
          <t xml:space="preserve">
低保36  五保2 现役军人3人</t>
        </r>
      </text>
    </comment>
    <comment ref="Y7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低保45人、五保3人、现役军人1人</t>
        </r>
      </text>
    </comment>
    <comment ref="Y7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低保22人、五保8人、现役军人4人</t>
        </r>
      </text>
    </comment>
    <comment ref="Y8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低保12人、五保1人、现役军人4人</t>
        </r>
      </text>
    </comment>
    <comment ref="Y81" authorId="0">
      <text>
        <r>
          <rPr>
            <b/>
            <sz val="9"/>
            <rFont val="宋体"/>
            <charset val="134"/>
          </rPr>
          <t>SONG:</t>
        </r>
        <r>
          <rPr>
            <sz val="9"/>
            <rFont val="宋体"/>
            <charset val="134"/>
          </rPr>
          <t xml:space="preserve">
低保共23人五保没有现役军人8人</t>
        </r>
      </text>
    </comment>
    <comment ref="Y82" authorId="0">
      <text>
        <r>
          <rPr>
            <b/>
            <sz val="9"/>
            <rFont val="宋体"/>
            <charset val="134"/>
          </rPr>
          <t>SONG:</t>
        </r>
        <r>
          <rPr>
            <sz val="9"/>
            <rFont val="宋体"/>
            <charset val="134"/>
          </rPr>
          <t xml:space="preserve">
低保32，五保1个，现役1个</t>
        </r>
      </text>
    </comment>
    <comment ref="Y83" authorId="0">
      <text>
        <r>
          <rPr>
            <b/>
            <sz val="9"/>
            <rFont val="宋体"/>
            <charset val="134"/>
          </rPr>
          <t>SONG:</t>
        </r>
        <r>
          <rPr>
            <sz val="9"/>
            <rFont val="宋体"/>
            <charset val="134"/>
          </rPr>
          <t xml:space="preserve">
低保20人</t>
        </r>
      </text>
    </comment>
  </commentList>
</comments>
</file>

<file path=xl/sharedStrings.xml><?xml version="1.0" encoding="utf-8"?>
<sst xmlns="http://schemas.openxmlformats.org/spreadsheetml/2006/main" count="1190" uniqueCount="342">
  <si>
    <t>附件：</t>
  </si>
  <si>
    <t>威县2026年农村公益事业建设财政奖补项目库</t>
  </si>
  <si>
    <t>统计时间：</t>
  </si>
  <si>
    <t>2025.11.10</t>
  </si>
  <si>
    <t>序号</t>
  </si>
  <si>
    <t>市</t>
  </si>
  <si>
    <t>县（市、区）</t>
  </si>
  <si>
    <t>乡镇</t>
  </si>
  <si>
    <t>村</t>
  </si>
  <si>
    <t>项目名称</t>
  </si>
  <si>
    <t>工程量具体描述</t>
  </si>
  <si>
    <t>是否重点项目</t>
  </si>
  <si>
    <t>是否同步施工项目</t>
  </si>
  <si>
    <t>主要建设内容</t>
  </si>
  <si>
    <t>总投资（万元）</t>
  </si>
  <si>
    <t>受益人数（人）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</si>
  <si>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</si>
  <si>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</si>
  <si>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</si>
  <si>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</si>
  <si>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</si>
  <si>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</si>
  <si>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坑塘治理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</si>
  <si>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</si>
  <si>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</si>
  <si>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</si>
  <si>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</si>
  <si>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</si>
  <si>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合计</t>
  </si>
  <si>
    <t>中央奖补资金</t>
  </si>
  <si>
    <t>省级奖补资金</t>
  </si>
  <si>
    <t>地方财政补助</t>
  </si>
  <si>
    <t>村级自筹</t>
  </si>
  <si>
    <t>（是或否）</t>
  </si>
  <si>
    <t>（米）</t>
  </si>
  <si>
    <t>（盏）</t>
  </si>
  <si>
    <t>（个）</t>
  </si>
  <si>
    <t>（平方米）</t>
  </si>
  <si>
    <t>具体建设内容</t>
  </si>
  <si>
    <t>邢台市</t>
  </si>
  <si>
    <t>威县</t>
  </si>
  <si>
    <t>洺州镇</t>
  </si>
  <si>
    <t>前麻固村</t>
  </si>
  <si>
    <t>村内20条胡同墁水泥彩砖共4611.94平方米</t>
  </si>
  <si>
    <t>否</t>
  </si>
  <si>
    <t>小高庙村</t>
  </si>
  <si>
    <t>街道两侧墁水泥彩砖总平方4611.94</t>
  </si>
  <si>
    <t>郭安陵村</t>
  </si>
  <si>
    <t>村内安装163盏带杆路灯</t>
  </si>
  <si>
    <t>李寨村</t>
  </si>
  <si>
    <t>村内道路两侧胡同墁水泥彩砖6149.3平方米</t>
  </si>
  <si>
    <t>时家庄</t>
  </si>
  <si>
    <t>村内1条街道1条胡同水泥路面硬化3277.27平方米</t>
  </si>
  <si>
    <t>渭上营村</t>
  </si>
  <si>
    <t>村内33条胡同墁水泥彩砖5380.6平方米，</t>
  </si>
  <si>
    <t>大高庙村</t>
  </si>
  <si>
    <t>村内3条街道墁水泥彩砖5380.6平方米</t>
  </si>
  <si>
    <t>总计</t>
  </si>
  <si>
    <t>邢台</t>
  </si>
  <si>
    <t>第什营镇</t>
  </si>
  <si>
    <t>井王庄</t>
  </si>
  <si>
    <t>村内道路新建水泥路面2516.5㎡</t>
  </si>
  <si>
    <t>北刘村</t>
  </si>
  <si>
    <t>村内道路两侧铺设水泥彩砖5000平方米</t>
  </si>
  <si>
    <t>西梨园村</t>
  </si>
  <si>
    <t>村内安装带杆路灯110盏、不带杆路灯145盏</t>
  </si>
  <si>
    <t>董家庄</t>
  </si>
  <si>
    <t>村内道路两侧铺设水泥彩砖3630平方米</t>
  </si>
  <si>
    <t>东梨园</t>
  </si>
  <si>
    <t>村内道路两侧铺设水泥彩砖4243平方米</t>
  </si>
  <si>
    <t>第什营村</t>
  </si>
  <si>
    <t>村内道路新建水泥路面3933㎡</t>
  </si>
  <si>
    <t>谭家庄</t>
  </si>
  <si>
    <t>村内道路两侧铺设水泥彩砖5875平方米</t>
  </si>
  <si>
    <t>南韩庄</t>
  </si>
  <si>
    <t>村内道路两侧铺设水泥彩砖4612平方米</t>
  </si>
  <si>
    <t>胡杨街</t>
  </si>
  <si>
    <t>村内道路新建水泥路面3006㎡</t>
  </si>
  <si>
    <t>南郭庄</t>
  </si>
  <si>
    <t>村内道路两侧铺设水泥彩砖4132平方米</t>
  </si>
  <si>
    <t>西盖村</t>
  </si>
  <si>
    <t>村内道路墁水泥彩砖4612㎡</t>
  </si>
  <si>
    <t>南林庄</t>
  </si>
  <si>
    <t>村内道路两侧铺设水泥彩砖4198平方米</t>
  </si>
  <si>
    <t>吴家庄</t>
  </si>
  <si>
    <t>村内道路两侧铺设水泥彩砖4610平方米</t>
  </si>
  <si>
    <t>方家营镇</t>
  </si>
  <si>
    <t>东方家营村</t>
  </si>
  <si>
    <t>村内街道两侧及胡同墁水泥彩砖长1215米，平均宽3.8米，共计4612平方米；</t>
  </si>
  <si>
    <t>五马坊村</t>
  </si>
  <si>
    <t>村内街道硬化面积合计2420平方米</t>
  </si>
  <si>
    <t>东堂村</t>
  </si>
  <si>
    <t>村内公路两侧及胡同墁水泥彩砖长1817米，共计5534平方米；</t>
  </si>
  <si>
    <t>西方家营</t>
  </si>
  <si>
    <t>村内水泥路面硬化长994米，宽3米，合计2982平方米</t>
  </si>
  <si>
    <t>四马坊村</t>
  </si>
  <si>
    <t>村内水泥路面硬化长820米，宽4米，合计3280平方米；</t>
  </si>
  <si>
    <t>翟家庄</t>
  </si>
  <si>
    <t>街道两侧墁水泥彩砖长1525.5米，共计4620平方米</t>
  </si>
  <si>
    <t>孙家寨村</t>
  </si>
  <si>
    <r>
      <rPr>
        <sz val="11"/>
        <color rgb="FF000000"/>
        <rFont val="Calibri"/>
        <charset val="134"/>
      </rPr>
      <t>①</t>
    </r>
    <r>
      <rPr>
        <sz val="11"/>
        <color rgb="FF000000"/>
        <rFont val="宋体"/>
        <charset val="134"/>
      </rPr>
      <t>村内街道两侧墁水泥彩砖长701米、宽2米，合计1402平方米；</t>
    </r>
    <r>
      <rPr>
        <sz val="11"/>
        <color rgb="FF000000"/>
        <rFont val="Calibri"/>
        <charset val="134"/>
      </rPr>
      <t>②</t>
    </r>
    <r>
      <rPr>
        <sz val="11"/>
        <color rgb="FF000000"/>
        <rFont val="宋体"/>
        <charset val="134"/>
      </rPr>
      <t>胡同墁水泥彩砖长997米，宽4米，3988平方米；以上两项合计5390平方米</t>
    </r>
  </si>
  <si>
    <t>南里村</t>
  </si>
  <si>
    <t>水泥路面硬化长1170米，宽4米，共计4680平方米。</t>
  </si>
  <si>
    <t>油坊</t>
  </si>
  <si>
    <t>村内安装太阳能路灯162盏</t>
  </si>
  <si>
    <t>西堂村</t>
  </si>
  <si>
    <r>
      <rPr>
        <sz val="11"/>
        <color rgb="FF000000"/>
        <rFont val="宋体"/>
        <charset val="134"/>
      </rPr>
      <t>村内街道两侧墁水泥彩砖长</t>
    </r>
    <r>
      <rPr>
        <sz val="11"/>
        <color rgb="FF000000"/>
        <rFont val="Calibri"/>
        <charset val="134"/>
      </rPr>
      <t>304</t>
    </r>
    <r>
      <rPr>
        <sz val="11"/>
        <color rgb="FF000000"/>
        <rFont val="宋体"/>
        <charset val="134"/>
      </rPr>
      <t>米，宽</t>
    </r>
    <r>
      <rPr>
        <sz val="11"/>
        <color rgb="FF000000"/>
        <rFont val="Calibri"/>
        <charset val="134"/>
      </rPr>
      <t>2.5</t>
    </r>
    <r>
      <rPr>
        <sz val="11"/>
        <color rgb="FF000000"/>
        <rFont val="宋体"/>
        <charset val="134"/>
      </rPr>
      <t>米；村内胡同墁砖长</t>
    </r>
    <r>
      <rPr>
        <sz val="11"/>
        <color rgb="FF000000"/>
        <rFont val="Calibri"/>
        <charset val="134"/>
      </rPr>
      <t>1800</t>
    </r>
    <r>
      <rPr>
        <sz val="11"/>
        <color rgb="FF000000"/>
        <rFont val="宋体"/>
        <charset val="134"/>
      </rPr>
      <t>米，宽</t>
    </r>
    <r>
      <rPr>
        <sz val="11"/>
        <color rgb="FF000000"/>
        <rFont val="Calibri"/>
        <charset val="134"/>
      </rPr>
      <t>2.5</t>
    </r>
    <r>
      <rPr>
        <sz val="11"/>
        <color rgb="FF000000"/>
        <rFont val="宋体"/>
        <charset val="134"/>
      </rPr>
      <t>米。共计</t>
    </r>
    <r>
      <rPr>
        <sz val="11"/>
        <color rgb="FF000000"/>
        <rFont val="Calibri"/>
        <charset val="134"/>
      </rPr>
      <t>5260</t>
    </r>
    <r>
      <rPr>
        <sz val="11"/>
        <color rgb="FF000000"/>
        <rFont val="宋体"/>
        <charset val="134"/>
      </rPr>
      <t>平方米</t>
    </r>
  </si>
  <si>
    <t>贺营镇</t>
  </si>
  <si>
    <t>贺营村</t>
  </si>
  <si>
    <t>街道墁水泥彩砖1128平方米；②水泥路面硬化2533平方米建设后路面硬度达到Ｃ30以上。</t>
  </si>
  <si>
    <t>范家营村</t>
  </si>
  <si>
    <t>村内墁水泥彩砖合计4612平方米</t>
  </si>
  <si>
    <t>西沙营</t>
  </si>
  <si>
    <t>水泥路面硬化4690平方米</t>
  </si>
  <si>
    <t>胡庄</t>
  </si>
  <si>
    <t xml:space="preserve">墁10*20*6水泥彩砖。33个胡同，共计5546平方米     
</t>
  </si>
  <si>
    <t>东徐</t>
  </si>
  <si>
    <t xml:space="preserve">水泥路面硬化共计3280平方米     
</t>
  </si>
  <si>
    <t>魏村</t>
  </si>
  <si>
    <t>村内墁水泥彩砖，16个胡同，7200平方</t>
  </si>
  <si>
    <t>梨园屯镇</t>
  </si>
  <si>
    <t>朱街</t>
  </si>
  <si>
    <t>村内墁水泥彩砖面积5388平方米。</t>
  </si>
  <si>
    <t>东赵村</t>
  </si>
  <si>
    <t>村内墁水泥彩砖面积6161平方米</t>
  </si>
  <si>
    <t>王世公</t>
  </si>
  <si>
    <t>村内水泥路面硬化面积2910平方米</t>
  </si>
  <si>
    <t>孙街</t>
  </si>
  <si>
    <t>村内水泥路面硬化3080平方米</t>
  </si>
  <si>
    <t>南王曲</t>
  </si>
  <si>
    <t>村内水泥硬化项目，东街400*4.5=1800平方米</t>
  </si>
  <si>
    <t>南梁庄</t>
  </si>
  <si>
    <t>村内墁水泥彩砖，面积为15996平方米。</t>
  </si>
  <si>
    <t>梨园屯</t>
  </si>
  <si>
    <t>村内水泥路面硬化面积2050平方米</t>
  </si>
  <si>
    <t>陈固</t>
  </si>
  <si>
    <t>村内水泥路面硬化面积4400平方米</t>
  </si>
  <si>
    <t>西河口</t>
  </si>
  <si>
    <t>村内道路两侧安装路灯220盏</t>
  </si>
  <si>
    <t>东王曲</t>
  </si>
  <si>
    <t>村内水泥路面硬化面积2070平方米</t>
  </si>
  <si>
    <t>小王曲</t>
  </si>
  <si>
    <t>村内墁水泥彩砖面积5630平方米</t>
  </si>
  <si>
    <t>枣园乡</t>
  </si>
  <si>
    <t>东张庄</t>
  </si>
  <si>
    <t>胡同墁水泥彩砖共计5200平方米</t>
  </si>
  <si>
    <t>鸡泽屯</t>
  </si>
  <si>
    <t>村内墁水泥彩砖共计5400平方米。</t>
  </si>
  <si>
    <t>南辛庄</t>
  </si>
  <si>
    <t>胡同墁水泥彩砖面积共计1800平方米</t>
  </si>
  <si>
    <t>东台吉</t>
  </si>
  <si>
    <t>全村安装6米杆太阳能路灯115盏</t>
  </si>
  <si>
    <t>西台吉</t>
  </si>
  <si>
    <t>村内水泥路面硬化面积2580平方米</t>
  </si>
  <si>
    <t>前洼</t>
  </si>
  <si>
    <t>胡同墁红砖面积共5453.5平方米</t>
  </si>
  <si>
    <t>井湖寨</t>
  </si>
  <si>
    <t>村内街道硬化面积共计3180平方米</t>
  </si>
  <si>
    <t>丁家寨</t>
  </si>
  <si>
    <t>村内街道硬化面积，共计4710平米</t>
  </si>
  <si>
    <t>太阳庙</t>
  </si>
  <si>
    <t>全村安装有杆太阳能路灯85盏</t>
  </si>
  <si>
    <t>阎里固</t>
  </si>
  <si>
    <t>（街道硬化）
顺城街180*3.5=630平方米</t>
  </si>
  <si>
    <t>司庄</t>
  </si>
  <si>
    <t>全村安装无杆太阳能路灯65盏</t>
  </si>
  <si>
    <t>后洼村</t>
  </si>
  <si>
    <t>墁红砖面积共3861平方米</t>
  </si>
  <si>
    <t>魏家寨</t>
  </si>
  <si>
    <t>（街道硬化）
民生街300米*4米＝1200平方米</t>
  </si>
  <si>
    <t>寺前村</t>
  </si>
  <si>
    <t>南北街60盏，东西街40盏，共100盏带杆路灯</t>
  </si>
  <si>
    <t>固献镇</t>
  </si>
  <si>
    <t>固献一</t>
  </si>
  <si>
    <t>村内8条道路两侧墁水泥彩砖共计4878平方米。</t>
  </si>
  <si>
    <t>侯家村</t>
  </si>
  <si>
    <t>村内7条道路两侧墁水泥彩砖共计5320平方米</t>
  </si>
  <si>
    <t>刘河北寨</t>
  </si>
  <si>
    <t>村内6条水泥路面硬化共计3385平方米</t>
  </si>
  <si>
    <t>蒋家庄</t>
  </si>
  <si>
    <t>村内37条胡同水泥彩砖，共计5479.79平方米</t>
  </si>
  <si>
    <t>孙河北寨</t>
  </si>
  <si>
    <t>村内5条水泥路面硬化共计3060平方米</t>
  </si>
  <si>
    <t>郭村</t>
  </si>
  <si>
    <t>村内27条胡同墁水泥彩砖共计4519.87平方米</t>
  </si>
  <si>
    <t>富兴庄</t>
  </si>
  <si>
    <t>村内5条墁水泥彩砖共计3976平方米，</t>
  </si>
  <si>
    <t>蔡寨</t>
  </si>
  <si>
    <t>村内安装6米杆太阳能路灯91盏</t>
  </si>
  <si>
    <t>南赵庄</t>
  </si>
  <si>
    <t>村内安装6米杆太阳能路灯60盏</t>
  </si>
  <si>
    <t>章台</t>
  </si>
  <si>
    <t>东柏悦</t>
  </si>
  <si>
    <t>村内水泥路面硬化共计2320平方米。15公分厚水泥路面，商品灰C30。</t>
  </si>
  <si>
    <t>北章台</t>
  </si>
  <si>
    <t>安装路灯187盏，其中带杆路灯82盏，无杆路灯105盏</t>
  </si>
  <si>
    <t>东章华</t>
  </si>
  <si>
    <t>村内水泥路面硬化共计2600平方米。15公分厚水泥路面，商品灰C30。</t>
  </si>
  <si>
    <t>朱庄村</t>
  </si>
  <si>
    <t>墁机制红砖共计5130平方米，</t>
  </si>
  <si>
    <t>章台镇</t>
  </si>
  <si>
    <t>三益庄</t>
  </si>
  <si>
    <t>水泥路面硬化总面积3000平方米。15公分厚水泥路面，商品灰C30。</t>
  </si>
  <si>
    <t xml:space="preserve">中章台 </t>
  </si>
  <si>
    <t>水泥路面硬化总面积3150平方米。15公分厚水泥路面，商品灰C30</t>
  </si>
  <si>
    <t>宋庄村</t>
  </si>
  <si>
    <t>水泥路面硬化总面积2250平方米，15公分厚水泥路面，商品灰C30</t>
  </si>
  <si>
    <t>北胡账</t>
  </si>
  <si>
    <t>墁机制红砖共计12350平方米。</t>
  </si>
  <si>
    <t>南镇</t>
  </si>
  <si>
    <t>水泥路面硬化总面积共计4384.5平方米。15公分厚水泥路面，商品灰C30</t>
  </si>
  <si>
    <t>张营乡</t>
  </si>
  <si>
    <t>刘家营村</t>
  </si>
  <si>
    <t>村内12条街道墁水泥彩砖砖：总长2000米、4612平方米</t>
  </si>
  <si>
    <t>南里庄</t>
  </si>
  <si>
    <t>建设厚15厘米水泥路面道路1条，长379.4米，宽7米，2275平方米</t>
  </si>
  <si>
    <t>从容</t>
  </si>
  <si>
    <t>村内25条街道墁红砖：总长3361米、7512平方米</t>
  </si>
  <si>
    <t>北马庄</t>
  </si>
  <si>
    <t>建设厚15厘米水泥路面道路2条，一条长560米、宽4米，1条长312米、宽4.5米，共计872米、3644平方米</t>
  </si>
  <si>
    <t>陆台</t>
  </si>
  <si>
    <t>村内41条街道墁红砖：总长4000米、10730平方米</t>
  </si>
  <si>
    <t>东庄村</t>
  </si>
  <si>
    <t>村内7条街道墁水泥彩砖：总长1058米、4612平方米</t>
  </si>
  <si>
    <t>邵梁庄一</t>
  </si>
  <si>
    <t>建设厚15厘米水泥路面道路3条、宽4米的两条长720米，宽5米的1条长80米，3280平方米</t>
  </si>
  <si>
    <t>康寺固二村</t>
  </si>
  <si>
    <t>建设厚15厘米水泥路面道路5条，宽3米的4条、长721米，宽4米的1条长339米，总长1060米、3510平方米</t>
  </si>
  <si>
    <t>窑洼</t>
  </si>
  <si>
    <t>建设厚15厘米水泥路面道路5条，宽3.5米的2条、长183，宽4米的3条长636米，总长819米、3184.5平方米</t>
  </si>
  <si>
    <t>西平镇村</t>
  </si>
  <si>
    <t>村内5条街道墁水泥彩砖，总长1091米、4944平方米</t>
  </si>
  <si>
    <t>前花疃</t>
  </si>
  <si>
    <t>村内5条街道墁水泥彩砖：村北长40米、宽4米；村南北街长180米、宽2.5米；村西长65米、宽8米；村西南90米，长7米；村东145米，宽4米。总长520米、2340平方米</t>
  </si>
  <si>
    <t>后花疃</t>
  </si>
  <si>
    <t>村内安装太阳能灯杆一体路灯105盏</t>
  </si>
  <si>
    <t>后小辛</t>
  </si>
  <si>
    <t>村内19条街道墁水泥彩砖，总长1987米、5176平米</t>
  </si>
  <si>
    <t>曹营</t>
  </si>
  <si>
    <t>建设厚15厘米水泥路面道路4条，共计长660米、2670平方米</t>
  </si>
  <si>
    <t>贺钊镇</t>
  </si>
  <si>
    <t>西贺钊</t>
  </si>
  <si>
    <t>墁机制红砖：长2280米，宽2.5米，总计5700平方米</t>
  </si>
  <si>
    <t>北陈村</t>
  </si>
  <si>
    <t>水泥路面硬化，长900米，宽3米，厚度15公分，总计2700平方米</t>
  </si>
  <si>
    <t>赵牛村</t>
  </si>
  <si>
    <t xml:space="preserve"> 水泥路面硬化：长1280米、宽4米、厚度15公分，共计5120平方米；街道两侧墁水泥彩砖:长1460米，宽7米，共计:10220平方米，</t>
  </si>
  <si>
    <t>是</t>
  </si>
  <si>
    <t>南雪塔</t>
  </si>
  <si>
    <t xml:space="preserve">  水泥路面硬化：长450米、宽4米、厚度15公分，共计1800平方米</t>
  </si>
  <si>
    <t>北雪塔</t>
  </si>
  <si>
    <t>墁机制红砖：长1394米，宽4米，总计5576平方米</t>
  </si>
  <si>
    <t>小王庄村</t>
  </si>
  <si>
    <t>街道两侧墁水泥彩砖:长1875米，宽2米，共计:3750平方米。</t>
  </si>
  <si>
    <t>侯贯镇</t>
  </si>
  <si>
    <t>宫庄</t>
  </si>
  <si>
    <t>村内道路墁红砖，长2564米，计6442平方米</t>
  </si>
  <si>
    <t>义和营</t>
  </si>
  <si>
    <t>村内道路墁水泥彩砖，长2241米，计7550平方米</t>
  </si>
  <si>
    <t>西潘庄</t>
  </si>
  <si>
    <t>在村内34条街道墁机制红砖长共计2494.5米，总面积计6109平方米</t>
  </si>
  <si>
    <t>刘家庄</t>
  </si>
  <si>
    <t>村内道路水泥混凝土公路路面，长544米，厚15公分计2075平方米</t>
  </si>
  <si>
    <t>北侯伶仕</t>
  </si>
  <si>
    <t>村内道路墁水泥彩砖，长1393.5米，计5380平方米</t>
  </si>
  <si>
    <t>梁庄</t>
  </si>
  <si>
    <t>村内安装100盏6米杆LED100瓦太阳能路灯</t>
  </si>
  <si>
    <t>南狼窝</t>
  </si>
  <si>
    <t>村内道路墁红砖，长1911.2米，计7544平方米</t>
  </si>
  <si>
    <t>东郭固</t>
  </si>
  <si>
    <t>村内安装120盏6米杆LED100瓦太阳能路灯</t>
  </si>
  <si>
    <t>南侯贯</t>
  </si>
  <si>
    <t>村内道路水泥混凝土公路路面，长842.5米，厚15公分计2591平方米</t>
  </si>
  <si>
    <t>赵宋村</t>
  </si>
  <si>
    <t>村内安装46盏6米杆LED100瓦太阳能路灯</t>
  </si>
  <si>
    <t>东董吕庄</t>
  </si>
  <si>
    <t>村内其它公益事业项目</t>
  </si>
  <si>
    <t>水簸箕坡度45°，东西宽4米，长58米，厚15公分，钢筋混凝土c25浇筑。拦水墙宽24公分，高60公分，长124米。路面下红砖砌墙长100米，高1米，宽24公分，抹灰</t>
  </si>
  <si>
    <t>常屯乡</t>
  </si>
  <si>
    <t>后柳疃</t>
  </si>
  <si>
    <t>水泥路面硬化，长910米，宽3米，共2730平方米</t>
  </si>
  <si>
    <t>苏村</t>
  </si>
  <si>
    <t>苏村水泥路面硬化项目总计长920米，面积3350平方米</t>
  </si>
  <si>
    <t>西正店</t>
  </si>
  <si>
    <t>西正店水泥路面硬化项目总计长749米，面积2938平方米</t>
  </si>
  <si>
    <t>东邴庄</t>
  </si>
  <si>
    <t>东邴庄墁水泥彩砖总计1850米，面积4475平方米</t>
  </si>
  <si>
    <t>魏寨</t>
  </si>
  <si>
    <t>魏寨水泥路面硬化共计长1476米，面积4614平方米</t>
  </si>
  <si>
    <t>东马庄</t>
  </si>
  <si>
    <t>东马庄主要街道墁水泥彩砖，共计长2935米，面积3900平方米。</t>
  </si>
  <si>
    <t>常庄</t>
  </si>
  <si>
    <t>田村</t>
  </si>
  <si>
    <t>田村水泥路面硬化项目，合计：面积3276平方米</t>
  </si>
  <si>
    <t>西安上</t>
  </si>
  <si>
    <t>墁水泥彩砖合计面积5380平方米</t>
  </si>
  <si>
    <t>鸭窝</t>
  </si>
  <si>
    <t>水泥路面硬化南街长855米，宽5米面积4275平方米</t>
  </si>
  <si>
    <t>孟村</t>
  </si>
  <si>
    <t>团堤</t>
  </si>
  <si>
    <t>豆坊屯</t>
  </si>
  <si>
    <t>水泥路面硬化水泥路面硬化项目，合计：面积2350平方米</t>
  </si>
  <si>
    <t>水泥路面硬化项目，面积合计4681平方米</t>
  </si>
  <si>
    <t>七级镇</t>
  </si>
  <si>
    <t>张庄</t>
  </si>
  <si>
    <t>墁水泥彩砖共计：长1303米，面积5307.5平方米</t>
  </si>
  <si>
    <t>后魏疃</t>
  </si>
  <si>
    <t>6米杆太阳能路灯，共计98盏
不带杆路灯共计290盏。</t>
  </si>
  <si>
    <t>东七级</t>
  </si>
  <si>
    <t>墁水泥彩砖长1773米，面积5224.6平方米</t>
  </si>
  <si>
    <t>前魏疃</t>
  </si>
  <si>
    <t>墁水泥彩砖共计：长1326米，面积合计4626平</t>
  </si>
  <si>
    <t>七级堡</t>
  </si>
  <si>
    <t>墁水泥彩砖长1716米 宽3.46米面积5380.2平方米</t>
  </si>
  <si>
    <t>西范庄</t>
  </si>
  <si>
    <t xml:space="preserve">水泥路面硬化总面积3239.73平方。  </t>
  </si>
  <si>
    <t>高公庄乡</t>
  </si>
  <si>
    <t>孙庄</t>
  </si>
  <si>
    <t>村内街道路面硬化2809㎡</t>
  </si>
  <si>
    <t>小李庄</t>
  </si>
  <si>
    <t>村内街道两侧墁水泥彩砖4612㎡</t>
  </si>
  <si>
    <t>小赵庄村</t>
  </si>
  <si>
    <t>村内道路路面硬化2809平方米</t>
  </si>
  <si>
    <t>东鱼台</t>
  </si>
  <si>
    <t>村内街道路面硬化3276㎡</t>
  </si>
  <si>
    <t>宋安</t>
  </si>
  <si>
    <t>村内街道两侧安装无杆太阳能路灯600盏</t>
  </si>
  <si>
    <t>赵村镇</t>
  </si>
  <si>
    <t>前南寺庄</t>
  </si>
  <si>
    <t>村内街道墁水泥彩砖，共34条胡同，4905平方米</t>
  </si>
  <si>
    <t>北亭上</t>
  </si>
  <si>
    <t>村内街道墁水泥彩砖，共26条胡同，5842平方米</t>
  </si>
  <si>
    <t>郭田庄</t>
  </si>
  <si>
    <t>村内街道墁水泥彩砖，共41条胡同，4612平方米</t>
  </si>
  <si>
    <t>北辛庄</t>
  </si>
  <si>
    <t>村内街道墁水泥彩砖，共36条胡同，4500平方米</t>
  </si>
  <si>
    <t>中安仁</t>
  </si>
  <si>
    <t>村内街道墁水泥彩砖，长1965米，合计5890平方米</t>
  </si>
  <si>
    <t>东贤塔</t>
  </si>
  <si>
    <t>村内道路硬化7200平方米，彩砖铺设3800平方米</t>
  </si>
  <si>
    <t>宏曲</t>
  </si>
  <si>
    <t>村内道路硬化1500平方米，彩砖铺设13800平方米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</si>
</sst>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color indexed="8"/>
      <name val="宋体"/>
      <charset val="134"/>
    </font>
    <font>
      <sz val="14"/>
      <color theme="1"/>
      <name val="宋体"/>
      <charset val="134"/>
      <scheme val="minor"/>
    </font>
    <font>
      <sz val="22"/>
      <color theme="1"/>
      <name val="方正小标宋_GBK"/>
      <charset val="134"/>
    </font>
    <font>
      <u/>
      <sz val="22"/>
      <color theme="1"/>
      <name val="方正小标宋_GBK"/>
      <charset val="134"/>
    </font>
    <font>
      <sz val="11"/>
      <color theme="1"/>
      <name val="方正书宋_GBK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仿宋"/>
      <charset val="134"/>
    </font>
    <font>
      <sz val="12"/>
      <color rgb="FF000000"/>
      <name val="宋体"/>
      <charset val="134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Calibri"/>
      <charset val="134"/>
    </font>
    <font>
      <b/>
      <sz val="11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方正书宋_GBK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0" fillId="3" borderId="14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15">
      <alignment vertical="center"/>
    </xf>
    <xf numFmtId="0" fontId="30" fillId="0" borderId="15">
      <alignment vertical="center"/>
    </xf>
    <xf numFmtId="0" fontId="31" fillId="0" borderId="16">
      <alignment vertical="center"/>
    </xf>
    <xf numFmtId="0" fontId="31" fillId="0" borderId="0">
      <alignment vertical="center"/>
    </xf>
    <xf numFmtId="0" fontId="32" fillId="4" borderId="17">
      <alignment vertical="center"/>
    </xf>
    <xf numFmtId="0" fontId="33" fillId="5" borderId="18">
      <alignment vertical="center"/>
    </xf>
    <xf numFmtId="0" fontId="34" fillId="5" borderId="17">
      <alignment vertical="center"/>
    </xf>
    <xf numFmtId="0" fontId="35" fillId="6" borderId="19">
      <alignment vertical="center"/>
    </xf>
    <xf numFmtId="0" fontId="36" fillId="0" borderId="20">
      <alignment vertical="center"/>
    </xf>
    <xf numFmtId="0" fontId="37" fillId="0" borderId="21">
      <alignment vertical="center"/>
    </xf>
    <xf numFmtId="0" fontId="38" fillId="7" borderId="0">
      <alignment vertical="center"/>
    </xf>
    <xf numFmtId="0" fontId="39" fillId="8" borderId="0">
      <alignment vertical="center"/>
    </xf>
    <xf numFmtId="0" fontId="40" fillId="9" borderId="0">
      <alignment vertical="center"/>
    </xf>
    <xf numFmtId="0" fontId="41" fillId="10" borderId="0">
      <alignment vertical="center"/>
    </xf>
    <xf numFmtId="0" fontId="42" fillId="11" borderId="0">
      <alignment vertical="center"/>
    </xf>
    <xf numFmtId="0" fontId="42" fillId="12" borderId="0">
      <alignment vertical="center"/>
    </xf>
    <xf numFmtId="0" fontId="41" fillId="13" borderId="0">
      <alignment vertical="center"/>
    </xf>
    <xf numFmtId="0" fontId="41" fillId="14" borderId="0">
      <alignment vertical="center"/>
    </xf>
    <xf numFmtId="0" fontId="42" fillId="15" borderId="0">
      <alignment vertical="center"/>
    </xf>
    <xf numFmtId="0" fontId="42" fillId="16" borderId="0">
      <alignment vertical="center"/>
    </xf>
    <xf numFmtId="0" fontId="41" fillId="17" borderId="0">
      <alignment vertical="center"/>
    </xf>
    <xf numFmtId="0" fontId="41" fillId="18" borderId="0">
      <alignment vertical="center"/>
    </xf>
    <xf numFmtId="0" fontId="42" fillId="19" borderId="0">
      <alignment vertical="center"/>
    </xf>
    <xf numFmtId="0" fontId="42" fillId="20" borderId="0">
      <alignment vertical="center"/>
    </xf>
    <xf numFmtId="0" fontId="41" fillId="21" borderId="0">
      <alignment vertical="center"/>
    </xf>
    <xf numFmtId="0" fontId="41" fillId="22" borderId="0">
      <alignment vertical="center"/>
    </xf>
    <xf numFmtId="0" fontId="42" fillId="23" borderId="0">
      <alignment vertical="center"/>
    </xf>
    <xf numFmtId="0" fontId="42" fillId="24" borderId="0">
      <alignment vertical="center"/>
    </xf>
    <xf numFmtId="0" fontId="41" fillId="25" borderId="0">
      <alignment vertical="center"/>
    </xf>
    <xf numFmtId="0" fontId="41" fillId="26" borderId="0">
      <alignment vertical="center"/>
    </xf>
    <xf numFmtId="0" fontId="42" fillId="27" borderId="0">
      <alignment vertical="center"/>
    </xf>
    <xf numFmtId="0" fontId="42" fillId="28" borderId="0">
      <alignment vertical="center"/>
    </xf>
    <xf numFmtId="0" fontId="41" fillId="29" borderId="0">
      <alignment vertical="center"/>
    </xf>
    <xf numFmtId="0" fontId="41" fillId="30" borderId="0">
      <alignment vertical="center"/>
    </xf>
    <xf numFmtId="0" fontId="42" fillId="31" borderId="0">
      <alignment vertical="center"/>
    </xf>
    <xf numFmtId="0" fontId="42" fillId="32" borderId="0">
      <alignment vertical="center"/>
    </xf>
    <xf numFmtId="0" fontId="41" fillId="33" borderId="0">
      <alignment vertical="center"/>
    </xf>
    <xf numFmtId="0" fontId="10" fillId="0" borderId="0">
      <alignment vertical="center"/>
    </xf>
    <xf numFmtId="0" fontId="10" fillId="0" borderId="0"/>
  </cellStyleXfs>
  <cellXfs count="115"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0" xfId="0" applyFill="1" applyAlignment="1"/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/>
    <xf numFmtId="0" fontId="2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shrinkToFit="1"/>
    </xf>
    <xf numFmtId="0" fontId="0" fillId="2" borderId="0" xfId="0" applyFill="1" applyAlignment="1">
      <alignment wrapText="1"/>
    </xf>
    <xf numFmtId="0" fontId="5" fillId="2" borderId="0" xfId="0" applyFont="1" applyFill="1" applyAlignment="1"/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0" fontId="0" fillId="2" borderId="0" xfId="0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shrinkToFit="1"/>
    </xf>
    <xf numFmtId="0" fontId="0" fillId="2" borderId="2" xfId="0" applyNumberFormat="1" applyFont="1" applyFill="1" applyBorder="1" applyAlignment="1">
      <alignment horizontal="center" vertical="center" shrinkToFit="1"/>
    </xf>
    <xf numFmtId="0" fontId="0" fillId="2" borderId="13" xfId="0" applyNumberFormat="1" applyFill="1" applyBorder="1" applyAlignment="1">
      <alignment horizontal="center" vertical="center" shrinkToFit="1"/>
    </xf>
    <xf numFmtId="0" fontId="10" fillId="2" borderId="2" xfId="0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0" fillId="2" borderId="13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vertical="center" wrapText="1"/>
    </xf>
    <xf numFmtId="0" fontId="0" fillId="2" borderId="2" xfId="0" applyNumberForma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2" xfId="0" applyNumberFormat="1" applyFont="1" applyFill="1" applyBorder="1" applyAlignment="1">
      <alignment horizontal="center" vertical="center" shrinkToFit="1"/>
    </xf>
    <xf numFmtId="0" fontId="3" fillId="2" borderId="13" xfId="0" applyNumberFormat="1" applyFont="1" applyFill="1" applyBorder="1" applyAlignment="1">
      <alignment horizontal="center" vertical="center" shrinkToFit="1"/>
    </xf>
    <xf numFmtId="0" fontId="12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2" xfId="0" applyNumberFormat="1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2" xfId="0" applyNumberFormat="1" applyFont="1" applyFill="1" applyBorder="1" applyAlignment="1">
      <alignment horizontal="center" vertical="center" shrinkToFit="1"/>
    </xf>
    <xf numFmtId="0" fontId="1" fillId="2" borderId="13" xfId="0" applyNumberFormat="1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>
      <alignment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left" wrapText="1"/>
    </xf>
    <xf numFmtId="0" fontId="0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 shrinkToFit="1"/>
    </xf>
    <xf numFmtId="0" fontId="18" fillId="2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vertical="center" wrapText="1"/>
    </xf>
    <xf numFmtId="0" fontId="0" fillId="2" borderId="2" xfId="0" applyFill="1" applyBorder="1" applyAlignment="1">
      <alignment vertical="center"/>
    </xf>
    <xf numFmtId="0" fontId="0" fillId="2" borderId="2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0" fillId="2" borderId="13" xfId="0" applyNumberForma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shrinkToFit="1"/>
    </xf>
    <xf numFmtId="0" fontId="0" fillId="2" borderId="2" xfId="0" applyNumberFormat="1" applyFill="1" applyBorder="1" applyAlignment="1">
      <alignment horizontal="center" vertical="center" shrinkToFit="1"/>
    </xf>
    <xf numFmtId="0" fontId="0" fillId="2" borderId="13" xfId="0" applyFill="1" applyBorder="1" applyAlignment="1">
      <alignment horizontal="center" vertical="center" shrinkToFit="1"/>
    </xf>
    <xf numFmtId="0" fontId="20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0" fillId="2" borderId="7" xfId="0" applyFont="1" applyFill="1" applyBorder="1" applyAlignment="1">
      <alignment horizontal="center" vertical="center" shrinkToFit="1"/>
    </xf>
    <xf numFmtId="0" fontId="0" fillId="2" borderId="2" xfId="0" applyFont="1" applyFill="1" applyBorder="1" applyAlignment="1">
      <alignment horizontal="left" vertical="center" wrapText="1" shrinkToFit="1"/>
    </xf>
    <xf numFmtId="0" fontId="20" fillId="2" borderId="2" xfId="0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wrapText="1" shrinkToFit="1"/>
    </xf>
    <xf numFmtId="0" fontId="0" fillId="2" borderId="1" xfId="0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 shrinkToFit="1"/>
    </xf>
    <xf numFmtId="0" fontId="0" fillId="2" borderId="2" xfId="0" applyFill="1" applyBorder="1" applyAlignment="1">
      <alignment horizontal="left"/>
    </xf>
    <xf numFmtId="0" fontId="19" fillId="2" borderId="2" xfId="0" applyFont="1" applyFill="1" applyBorder="1" applyAlignment="1">
      <alignment horizontal="center" vertical="center" wrapText="1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2月份村干部补贴完成表_2016年1-12月村干部工资_2018年村干部工资1_威县村两委干部工资表10.31_2021年村干部工资" xfId="49"/>
    <cellStyle name="常规_2010年7月份村干、两委补贴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czj01\Desktop\D:\WeChat%20Files\WeChat%20Files\wxid_1746797467214\FileStorage\File\2021-06\&#20399;&#36143;&#20043;&#21518;&#26449;&#24178;&#37096;&#24037;&#20316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6月份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65"/>
  <sheetViews>
    <sheetView tabSelected="1" zoomScale="93" zoomScaleNormal="93" topLeftCell="A151" workbookViewId="0">
      <selection activeCell="A110" sqref="A110:A115"/>
    </sheetView>
  </sheetViews>
  <sheetFormatPr defaultColWidth="9" defaultRowHeight="13.5"/>
  <cols>
    <col min="1" max="1" width="5.75" style="3" customWidth="1"/>
    <col min="2" max="2" width="8.33333333333333" style="3" customWidth="1"/>
    <col min="3" max="3" width="9.025" style="3" customWidth="1"/>
    <col min="4" max="4" width="9.15833333333333" style="12" customWidth="1"/>
    <col min="5" max="5" width="11.5" style="3" customWidth="1"/>
    <col min="6" max="6" width="12.9166666666667" style="3" customWidth="1"/>
    <col min="7" max="7" width="30.825" style="3" customWidth="1"/>
    <col min="8" max="9" width="9.75" style="3" customWidth="1"/>
    <col min="10" max="10" width="10.75" style="3" customWidth="1"/>
    <col min="11" max="11" width="6.75" style="3" customWidth="1"/>
    <col min="12" max="12" width="7.5" style="3" customWidth="1"/>
    <col min="13" max="13" width="7.75" style="3" customWidth="1"/>
    <col min="14" max="14" width="7.25" style="3" customWidth="1"/>
    <col min="15" max="15" width="9.75" style="3" customWidth="1"/>
    <col min="16" max="16" width="7" style="3" customWidth="1"/>
    <col min="17" max="17" width="9.375" style="3" customWidth="1"/>
    <col min="18" max="18" width="6.625" style="3" customWidth="1"/>
    <col min="19" max="19" width="9.75" style="3" customWidth="1"/>
    <col min="20" max="20" width="12.75" style="3" customWidth="1"/>
    <col min="21" max="21" width="11.525" style="3" customWidth="1"/>
    <col min="22" max="22" width="11.9416666666667" style="3" customWidth="1"/>
    <col min="23" max="23" width="12.9166666666667" style="3" customWidth="1"/>
    <col min="24" max="24" width="9.75" style="3" customWidth="1"/>
    <col min="25" max="25" width="8.46666666666667" style="3" customWidth="1"/>
    <col min="26" max="16384" width="9" style="3"/>
  </cols>
  <sheetData>
    <row r="1" ht="18.75" spans="1:25">
      <c r="A1" s="13" t="s">
        <v>0</v>
      </c>
    </row>
    <row r="2" ht="32.25" customHeight="1" spans="1:25">
      <c r="A2" s="14" t="s">
        <v>1</v>
      </c>
      <c r="B2" s="15"/>
      <c r="C2" s="14"/>
      <c r="D2" s="16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</row>
    <row r="3" ht="29.25" customHeight="1" spans="1:25">
      <c r="A3" s="17" t="s">
        <v>2</v>
      </c>
      <c r="B3" s="17"/>
      <c r="C3" s="17"/>
      <c r="D3" s="17"/>
      <c r="E3" s="17"/>
      <c r="F3" s="17"/>
      <c r="X3" s="18" t="s">
        <v>3</v>
      </c>
    </row>
    <row r="4" s="1" customFormat="1" ht="21" customHeight="1" spans="1:25">
      <c r="A4" s="19" t="s">
        <v>4</v>
      </c>
      <c r="B4" s="19" t="s">
        <v>5</v>
      </c>
      <c r="C4" s="19" t="s">
        <v>6</v>
      </c>
      <c r="D4" s="19" t="s">
        <v>7</v>
      </c>
      <c r="E4" s="19" t="s">
        <v>8</v>
      </c>
      <c r="F4" s="19" t="s">
        <v>9</v>
      </c>
      <c r="G4" s="19" t="s">
        <v>10</v>
      </c>
      <c r="H4" s="19" t="s">
        <v>11</v>
      </c>
      <c r="I4" s="19" t="s">
        <v>12</v>
      </c>
      <c r="J4" s="20" t="s">
        <v>13</v>
      </c>
      <c r="K4" s="20"/>
      <c r="L4" s="20"/>
      <c r="M4" s="20"/>
      <c r="N4" s="20"/>
      <c r="O4" s="20"/>
      <c r="P4" s="20"/>
      <c r="Q4" s="20"/>
      <c r="R4" s="20"/>
      <c r="S4" s="20"/>
      <c r="T4" s="21" t="s">
        <v>14</v>
      </c>
      <c r="U4" s="22"/>
      <c r="V4" s="22"/>
      <c r="W4" s="22"/>
      <c r="X4" s="23"/>
      <c r="Y4" s="19" t="s">
        <v>15</v>
      </c>
    </row>
    <row r="5" s="1" customFormat="1" ht="21" customHeight="1" spans="1:25">
      <c r="A5" s="24"/>
      <c r="B5" s="24"/>
      <c r="C5" s="24"/>
      <c r="D5" s="24"/>
      <c r="E5" s="24"/>
      <c r="F5" s="24"/>
      <c r="G5" s="24"/>
      <c r="H5" s="24"/>
      <c r="I5" s="24"/>
      <c r="J5" s="25" t="s">
        <v>16</v>
      </c>
      <c r="K5" s="26"/>
      <c r="L5" s="26"/>
      <c r="M5" s="26"/>
      <c r="N5" s="27"/>
      <c r="O5" s="20" t="s">
        <v>17</v>
      </c>
      <c r="P5" s="20"/>
      <c r="Q5" s="20"/>
      <c r="R5" s="20"/>
      <c r="S5" s="20"/>
      <c r="T5" s="28"/>
      <c r="U5" s="29"/>
      <c r="V5" s="29"/>
      <c r="W5" s="29"/>
      <c r="X5" s="30"/>
      <c r="Y5" s="24"/>
    </row>
    <row r="6" s="1" customFormat="1" ht="33" customHeight="1" spans="1:25">
      <c r="A6" s="24"/>
      <c r="B6" s="24"/>
      <c r="C6" s="24"/>
      <c r="D6" s="24"/>
      <c r="E6" s="24"/>
      <c r="F6" s="24"/>
      <c r="G6" s="24"/>
      <c r="H6" s="31"/>
      <c r="I6" s="31"/>
      <c r="J6" s="20" t="s">
        <v>18</v>
      </c>
      <c r="K6" s="20" t="s">
        <v>19</v>
      </c>
      <c r="L6" s="20" t="s">
        <v>20</v>
      </c>
      <c r="M6" s="20" t="s">
        <v>21</v>
      </c>
      <c r="N6" s="20" t="s">
        <v>22</v>
      </c>
      <c r="O6" s="20" t="s">
        <v>23</v>
      </c>
      <c r="P6" s="20" t="s">
        <v>24</v>
      </c>
      <c r="Q6" s="20" t="s">
        <v>25</v>
      </c>
      <c r="R6" s="20" t="s">
        <v>26</v>
      </c>
      <c r="S6" s="20" t="s">
        <v>27</v>
      </c>
      <c r="T6" s="19" t="s">
        <v>28</v>
      </c>
      <c r="U6" s="19" t="s">
        <v>29</v>
      </c>
      <c r="V6" s="19" t="s">
        <v>30</v>
      </c>
      <c r="W6" s="19" t="s">
        <v>31</v>
      </c>
      <c r="X6" s="19" t="s">
        <v>32</v>
      </c>
      <c r="Y6" s="24"/>
    </row>
    <row r="7" s="1" customFormat="1" ht="32.1" customHeight="1" spans="1:25">
      <c r="A7" s="31"/>
      <c r="B7" s="31"/>
      <c r="C7" s="31"/>
      <c r="D7" s="31"/>
      <c r="E7" s="31"/>
      <c r="F7" s="31"/>
      <c r="G7" s="31"/>
      <c r="H7" s="20" t="s">
        <v>33</v>
      </c>
      <c r="I7" s="20" t="s">
        <v>33</v>
      </c>
      <c r="J7" s="20" t="s">
        <v>34</v>
      </c>
      <c r="K7" s="20" t="s">
        <v>34</v>
      </c>
      <c r="L7" s="20" t="s">
        <v>35</v>
      </c>
      <c r="M7" s="20" t="s">
        <v>36</v>
      </c>
      <c r="N7" s="20" t="s">
        <v>36</v>
      </c>
      <c r="O7" s="20" t="s">
        <v>37</v>
      </c>
      <c r="P7" s="20" t="s">
        <v>35</v>
      </c>
      <c r="Q7" s="20" t="s">
        <v>36</v>
      </c>
      <c r="R7" s="20" t="s">
        <v>36</v>
      </c>
      <c r="S7" s="20" t="s">
        <v>38</v>
      </c>
      <c r="T7" s="31"/>
      <c r="U7" s="31"/>
      <c r="V7" s="31"/>
      <c r="W7" s="31"/>
      <c r="X7" s="31"/>
      <c r="Y7" s="31"/>
    </row>
    <row r="8" s="1" customFormat="1" ht="60" customHeight="1" spans="1:25">
      <c r="A8" s="32">
        <v>1</v>
      </c>
      <c r="B8" s="32" t="s">
        <v>39</v>
      </c>
      <c r="C8" s="33" t="s">
        <v>40</v>
      </c>
      <c r="D8" s="34" t="s">
        <v>41</v>
      </c>
      <c r="E8" s="35" t="s">
        <v>42</v>
      </c>
      <c r="F8" s="36" t="s">
        <v>18</v>
      </c>
      <c r="G8" s="37" t="s">
        <v>43</v>
      </c>
      <c r="H8" s="34" t="s">
        <v>44</v>
      </c>
      <c r="I8" s="34" t="s">
        <v>44</v>
      </c>
      <c r="J8" s="38">
        <v>999.29</v>
      </c>
      <c r="K8" s="38"/>
      <c r="L8" s="38"/>
      <c r="M8" s="38"/>
      <c r="N8" s="38"/>
      <c r="O8" s="38"/>
      <c r="P8" s="38"/>
      <c r="Q8" s="38"/>
      <c r="R8" s="38"/>
      <c r="S8" s="38"/>
      <c r="T8" s="39">
        <f>V8+X8</f>
        <v>309000</v>
      </c>
      <c r="U8" s="40"/>
      <c r="V8" s="40">
        <v>300000</v>
      </c>
      <c r="W8" s="40"/>
      <c r="X8" s="40">
        <v>9000</v>
      </c>
      <c r="Y8" s="41">
        <v>529</v>
      </c>
    </row>
    <row r="9" s="2" customFormat="1" ht="60" customHeight="1" spans="1:25">
      <c r="A9" s="32">
        <v>2</v>
      </c>
      <c r="B9" s="32" t="s">
        <v>39</v>
      </c>
      <c r="C9" s="33" t="s">
        <v>40</v>
      </c>
      <c r="D9" s="34" t="s">
        <v>41</v>
      </c>
      <c r="E9" s="34" t="s">
        <v>45</v>
      </c>
      <c r="F9" s="36" t="s">
        <v>18</v>
      </c>
      <c r="G9" s="37" t="s">
        <v>46</v>
      </c>
      <c r="H9" s="34" t="s">
        <v>44</v>
      </c>
      <c r="I9" s="34" t="s">
        <v>44</v>
      </c>
      <c r="J9" s="38">
        <v>1000</v>
      </c>
      <c r="K9" s="38"/>
      <c r="L9" s="38"/>
      <c r="M9" s="38"/>
      <c r="N9" s="38"/>
      <c r="O9" s="38"/>
      <c r="P9" s="38"/>
      <c r="Q9" s="38"/>
      <c r="R9" s="38"/>
      <c r="S9" s="38"/>
      <c r="T9" s="39">
        <f>V9+X9</f>
        <v>309000</v>
      </c>
      <c r="U9" s="40"/>
      <c r="V9" s="40">
        <v>300000</v>
      </c>
      <c r="W9" s="40"/>
      <c r="X9" s="40">
        <v>9000</v>
      </c>
      <c r="Y9" s="41">
        <v>880</v>
      </c>
    </row>
    <row r="10" s="3" customFormat="1" ht="32" customHeight="1" spans="1:25">
      <c r="A10" s="42">
        <v>3</v>
      </c>
      <c r="B10" s="42" t="s">
        <v>39</v>
      </c>
      <c r="C10" s="33" t="s">
        <v>40</v>
      </c>
      <c r="D10" s="34" t="s">
        <v>41</v>
      </c>
      <c r="E10" s="33" t="s">
        <v>47</v>
      </c>
      <c r="F10" s="33" t="s">
        <v>20</v>
      </c>
      <c r="G10" s="43" t="s">
        <v>48</v>
      </c>
      <c r="H10" s="33" t="s">
        <v>44</v>
      </c>
      <c r="I10" s="33" t="s">
        <v>44</v>
      </c>
      <c r="J10" s="44"/>
      <c r="K10" s="44"/>
      <c r="L10" s="43">
        <v>163</v>
      </c>
      <c r="M10" s="44"/>
      <c r="N10" s="44"/>
      <c r="O10" s="44"/>
      <c r="P10" s="3"/>
      <c r="Q10" s="43"/>
      <c r="R10" s="43"/>
      <c r="S10" s="43"/>
      <c r="T10" s="43">
        <v>309700</v>
      </c>
      <c r="U10" s="43"/>
      <c r="V10" s="43">
        <v>300000</v>
      </c>
      <c r="W10" s="43"/>
      <c r="X10" s="43">
        <v>9700</v>
      </c>
      <c r="Y10" s="43">
        <v>834</v>
      </c>
    </row>
    <row r="11" s="2" customFormat="1" ht="60" customHeight="1" spans="1:25">
      <c r="A11" s="32">
        <v>4</v>
      </c>
      <c r="B11" s="32" t="s">
        <v>39</v>
      </c>
      <c r="C11" s="33" t="s">
        <v>40</v>
      </c>
      <c r="D11" s="34" t="s">
        <v>41</v>
      </c>
      <c r="E11" s="34" t="s">
        <v>49</v>
      </c>
      <c r="F11" s="36" t="s">
        <v>18</v>
      </c>
      <c r="G11" s="37" t="s">
        <v>50</v>
      </c>
      <c r="H11" s="34" t="s">
        <v>44</v>
      </c>
      <c r="I11" s="34" t="s">
        <v>44</v>
      </c>
      <c r="J11" s="38">
        <v>1763.2</v>
      </c>
      <c r="K11" s="38"/>
      <c r="L11" s="38"/>
      <c r="M11" s="38"/>
      <c r="N11" s="38"/>
      <c r="O11" s="38"/>
      <c r="P11" s="38"/>
      <c r="Q11" s="38"/>
      <c r="R11" s="38"/>
      <c r="S11" s="38"/>
      <c r="T11" s="39">
        <f>V11+X11</f>
        <v>412000</v>
      </c>
      <c r="U11" s="45"/>
      <c r="V11" s="45">
        <v>400000</v>
      </c>
      <c r="W11" s="45"/>
      <c r="X11" s="45">
        <v>12000</v>
      </c>
      <c r="Y11" s="41">
        <v>2010</v>
      </c>
    </row>
    <row r="12" s="2" customFormat="1" ht="60" customHeight="1" spans="1:25">
      <c r="A12" s="32">
        <v>5</v>
      </c>
      <c r="B12" s="32" t="s">
        <v>39</v>
      </c>
      <c r="C12" s="33" t="s">
        <v>40</v>
      </c>
      <c r="D12" s="34" t="s">
        <v>41</v>
      </c>
      <c r="E12" s="34" t="s">
        <v>51</v>
      </c>
      <c r="F12" s="36" t="s">
        <v>18</v>
      </c>
      <c r="G12" s="37" t="s">
        <v>52</v>
      </c>
      <c r="H12" s="34" t="s">
        <v>44</v>
      </c>
      <c r="I12" s="34" t="s">
        <v>44</v>
      </c>
      <c r="J12" s="38">
        <v>957.22</v>
      </c>
      <c r="K12" s="38"/>
      <c r="L12" s="38"/>
      <c r="M12" s="38"/>
      <c r="N12" s="38"/>
      <c r="O12" s="38"/>
      <c r="P12" s="38"/>
      <c r="Q12" s="38"/>
      <c r="R12" s="38"/>
      <c r="S12" s="38"/>
      <c r="T12" s="39">
        <f>V12+X12</f>
        <v>360500</v>
      </c>
      <c r="U12" s="45"/>
      <c r="V12" s="45">
        <v>350000</v>
      </c>
      <c r="W12" s="45"/>
      <c r="X12" s="45">
        <v>10500</v>
      </c>
      <c r="Y12" s="41">
        <v>1234</v>
      </c>
    </row>
    <row r="13" s="4" customFormat="1" ht="60" customHeight="1" spans="1:25">
      <c r="A13" s="42">
        <v>6</v>
      </c>
      <c r="B13" s="32" t="s">
        <v>39</v>
      </c>
      <c r="C13" s="33" t="s">
        <v>40</v>
      </c>
      <c r="D13" s="34" t="s">
        <v>41</v>
      </c>
      <c r="E13" s="34" t="s">
        <v>53</v>
      </c>
      <c r="F13" s="36" t="s">
        <v>18</v>
      </c>
      <c r="G13" s="43" t="s">
        <v>54</v>
      </c>
      <c r="H13" s="34" t="s">
        <v>44</v>
      </c>
      <c r="I13" s="34" t="s">
        <v>44</v>
      </c>
      <c r="J13" s="43">
        <v>1464.3</v>
      </c>
      <c r="K13" s="46"/>
      <c r="L13" s="46"/>
      <c r="M13" s="46"/>
      <c r="N13" s="46"/>
      <c r="O13" s="46"/>
      <c r="P13" s="46"/>
      <c r="Q13" s="46"/>
      <c r="R13" s="46"/>
      <c r="S13" s="46"/>
      <c r="T13" s="39">
        <f>V13+X13</f>
        <v>360500</v>
      </c>
      <c r="U13" s="47"/>
      <c r="V13" s="47">
        <v>350000</v>
      </c>
      <c r="W13" s="47"/>
      <c r="X13" s="47">
        <v>10500</v>
      </c>
      <c r="Y13" s="43">
        <v>1654</v>
      </c>
    </row>
    <row r="14" s="4" customFormat="1" ht="60" customHeight="1" spans="1:25">
      <c r="A14" s="32">
        <v>7</v>
      </c>
      <c r="B14" s="32" t="s">
        <v>39</v>
      </c>
      <c r="C14" s="33" t="s">
        <v>40</v>
      </c>
      <c r="D14" s="34" t="s">
        <v>41</v>
      </c>
      <c r="E14" s="34" t="s">
        <v>55</v>
      </c>
      <c r="F14" s="36" t="s">
        <v>18</v>
      </c>
      <c r="G14" s="43" t="s">
        <v>56</v>
      </c>
      <c r="H14" s="34" t="s">
        <v>44</v>
      </c>
      <c r="I14" s="34" t="s">
        <v>44</v>
      </c>
      <c r="J14" s="43">
        <v>1240</v>
      </c>
      <c r="K14" s="46"/>
      <c r="L14" s="46"/>
      <c r="M14" s="46"/>
      <c r="N14" s="46"/>
      <c r="O14" s="46"/>
      <c r="P14" s="46"/>
      <c r="Q14" s="46"/>
      <c r="R14" s="46"/>
      <c r="S14" s="46"/>
      <c r="T14" s="39">
        <f>V14+X14</f>
        <v>360500</v>
      </c>
      <c r="U14" s="47"/>
      <c r="V14" s="47">
        <v>350000</v>
      </c>
      <c r="W14" s="47"/>
      <c r="X14" s="47">
        <v>10500</v>
      </c>
      <c r="Y14" s="43">
        <v>1270</v>
      </c>
    </row>
    <row r="15" s="3" customFormat="1" ht="32" customHeight="1" spans="1:25">
      <c r="A15" s="44" t="s">
        <v>57</v>
      </c>
      <c r="B15" s="33"/>
      <c r="C15" s="33"/>
      <c r="D15" s="34"/>
      <c r="E15" s="33"/>
      <c r="F15" s="33"/>
      <c r="G15" s="44"/>
      <c r="H15" s="33"/>
      <c r="I15" s="33"/>
      <c r="J15" s="44">
        <f t="shared" ref="J15:Y15" si="0">SUM(J8:J14)</f>
        <v>7424.01</v>
      </c>
      <c r="K15" s="44">
        <f t="shared" si="0"/>
        <v>0</v>
      </c>
      <c r="L15" s="44">
        <f t="shared" si="0"/>
        <v>163</v>
      </c>
      <c r="M15" s="44">
        <f t="shared" si="0"/>
        <v>0</v>
      </c>
      <c r="N15" s="44">
        <f t="shared" si="0"/>
        <v>0</v>
      </c>
      <c r="O15" s="44">
        <f t="shared" si="0"/>
        <v>0</v>
      </c>
      <c r="P15" s="44">
        <f t="shared" si="0"/>
        <v>0</v>
      </c>
      <c r="Q15" s="44">
        <f t="shared" si="0"/>
        <v>0</v>
      </c>
      <c r="R15" s="44">
        <f t="shared" si="0"/>
        <v>0</v>
      </c>
      <c r="S15" s="44">
        <f t="shared" si="0"/>
        <v>0</v>
      </c>
      <c r="T15" s="44">
        <f t="shared" si="0"/>
        <v>2421200</v>
      </c>
      <c r="U15" s="44">
        <f t="shared" si="0"/>
        <v>0</v>
      </c>
      <c r="V15" s="44">
        <f t="shared" si="0"/>
        <v>2350000</v>
      </c>
      <c r="W15" s="44">
        <f t="shared" si="0"/>
        <v>0</v>
      </c>
      <c r="X15" s="44">
        <f t="shared" si="0"/>
        <v>71200</v>
      </c>
      <c r="Y15" s="44">
        <f t="shared" si="0"/>
        <v>8411</v>
      </c>
    </row>
    <row r="16" s="2" customFormat="1" ht="25" customHeight="1" spans="1:25">
      <c r="A16" s="32">
        <v>1</v>
      </c>
      <c r="B16" s="48" t="s">
        <v>58</v>
      </c>
      <c r="C16" s="49" t="s">
        <v>40</v>
      </c>
      <c r="D16" s="50" t="s">
        <v>59</v>
      </c>
      <c r="E16" s="50" t="s">
        <v>60</v>
      </c>
      <c r="F16" s="51" t="s">
        <v>18</v>
      </c>
      <c r="G16" s="52" t="s">
        <v>61</v>
      </c>
      <c r="H16" s="50" t="s">
        <v>44</v>
      </c>
      <c r="I16" s="50" t="s">
        <v>44</v>
      </c>
      <c r="J16" s="52">
        <v>882</v>
      </c>
      <c r="K16" s="53"/>
      <c r="L16" s="53"/>
      <c r="M16" s="53"/>
      <c r="N16" s="53"/>
      <c r="O16" s="53"/>
      <c r="P16" s="53"/>
      <c r="Q16" s="53"/>
      <c r="R16" s="53"/>
      <c r="S16" s="53"/>
      <c r="T16" s="54">
        <f>U16+X16</f>
        <v>276100</v>
      </c>
      <c r="U16" s="55">
        <v>268000</v>
      </c>
      <c r="V16" s="55"/>
      <c r="W16" s="55"/>
      <c r="X16" s="55">
        <v>8100</v>
      </c>
      <c r="Y16" s="56">
        <v>265</v>
      </c>
    </row>
    <row r="17" s="4" customFormat="1" ht="27" spans="1:25">
      <c r="A17" s="32">
        <v>2</v>
      </c>
      <c r="B17" s="48" t="s">
        <v>58</v>
      </c>
      <c r="C17" s="49" t="s">
        <v>40</v>
      </c>
      <c r="D17" s="50" t="s">
        <v>59</v>
      </c>
      <c r="E17" s="50" t="s">
        <v>62</v>
      </c>
      <c r="F17" s="51" t="s">
        <v>18</v>
      </c>
      <c r="G17" s="50" t="s">
        <v>63</v>
      </c>
      <c r="H17" s="50" t="s">
        <v>44</v>
      </c>
      <c r="I17" s="50" t="s">
        <v>44</v>
      </c>
      <c r="J17" s="53">
        <v>1000</v>
      </c>
      <c r="K17" s="53"/>
      <c r="L17" s="53"/>
      <c r="M17" s="53"/>
      <c r="N17" s="53"/>
      <c r="O17" s="53"/>
      <c r="P17" s="53"/>
      <c r="Q17" s="53"/>
      <c r="R17" s="53"/>
      <c r="S17" s="53"/>
      <c r="T17" s="54">
        <f>U17+X17</f>
        <v>335071</v>
      </c>
      <c r="U17" s="55">
        <v>325000</v>
      </c>
      <c r="V17" s="55"/>
      <c r="W17" s="55"/>
      <c r="X17" s="55">
        <v>10071</v>
      </c>
      <c r="Y17" s="56">
        <v>1176</v>
      </c>
    </row>
    <row r="18" s="3" customFormat="1" ht="28" customHeight="1" spans="1:25">
      <c r="A18" s="32">
        <v>3</v>
      </c>
      <c r="B18" s="48" t="s">
        <v>58</v>
      </c>
      <c r="C18" s="49" t="s">
        <v>40</v>
      </c>
      <c r="D18" s="50" t="s">
        <v>59</v>
      </c>
      <c r="E18" s="49" t="s">
        <v>64</v>
      </c>
      <c r="F18" s="57" t="s">
        <v>20</v>
      </c>
      <c r="G18" s="50" t="s">
        <v>65</v>
      </c>
      <c r="H18" s="49" t="s">
        <v>44</v>
      </c>
      <c r="I18" s="49" t="s">
        <v>44</v>
      </c>
      <c r="J18" s="58"/>
      <c r="K18" s="58"/>
      <c r="L18" s="49">
        <v>255</v>
      </c>
      <c r="M18" s="58"/>
      <c r="N18" s="58"/>
      <c r="O18" s="58"/>
      <c r="P18" s="58"/>
      <c r="Q18" s="58"/>
      <c r="R18" s="58"/>
      <c r="S18" s="58"/>
      <c r="T18" s="49">
        <v>295700</v>
      </c>
      <c r="U18" s="49">
        <v>287000</v>
      </c>
      <c r="V18" s="49"/>
      <c r="W18" s="49"/>
      <c r="X18" s="49">
        <v>8700</v>
      </c>
      <c r="Y18" s="49">
        <v>1064</v>
      </c>
    </row>
    <row r="19" s="5" customFormat="1" ht="27" spans="1:25">
      <c r="A19" s="32">
        <v>4</v>
      </c>
      <c r="B19" s="48" t="s">
        <v>58</v>
      </c>
      <c r="C19" s="49" t="s">
        <v>40</v>
      </c>
      <c r="D19" s="50" t="s">
        <v>59</v>
      </c>
      <c r="E19" s="59" t="s">
        <v>66</v>
      </c>
      <c r="F19" s="51" t="s">
        <v>18</v>
      </c>
      <c r="G19" s="50" t="s">
        <v>67</v>
      </c>
      <c r="H19" s="50" t="s">
        <v>44</v>
      </c>
      <c r="I19" s="50" t="s">
        <v>44</v>
      </c>
      <c r="J19" s="51">
        <v>1011</v>
      </c>
      <c r="K19" s="60"/>
      <c r="L19" s="61"/>
      <c r="M19" s="61"/>
      <c r="N19" s="61"/>
      <c r="O19" s="61"/>
      <c r="P19" s="61"/>
      <c r="Q19" s="61"/>
      <c r="R19" s="61"/>
      <c r="S19" s="61"/>
      <c r="T19" s="54">
        <f t="shared" ref="T19:T27" si="1">U19+X19</f>
        <v>243100</v>
      </c>
      <c r="U19" s="62">
        <v>236000</v>
      </c>
      <c r="V19" s="55"/>
      <c r="W19" s="62"/>
      <c r="X19" s="62">
        <v>7100</v>
      </c>
      <c r="Y19" s="56">
        <v>693</v>
      </c>
    </row>
    <row r="20" s="5" customFormat="1" ht="27" spans="1:25">
      <c r="A20" s="32">
        <v>5</v>
      </c>
      <c r="B20" s="48" t="s">
        <v>58</v>
      </c>
      <c r="C20" s="49" t="s">
        <v>40</v>
      </c>
      <c r="D20" s="50" t="s">
        <v>59</v>
      </c>
      <c r="E20" s="59" t="s">
        <v>68</v>
      </c>
      <c r="F20" s="51" t="s">
        <v>18</v>
      </c>
      <c r="G20" s="50" t="s">
        <v>69</v>
      </c>
      <c r="H20" s="50" t="s">
        <v>44</v>
      </c>
      <c r="I20" s="50" t="s">
        <v>44</v>
      </c>
      <c r="J20" s="53">
        <v>1150</v>
      </c>
      <c r="K20" s="53"/>
      <c r="L20" s="53"/>
      <c r="M20" s="53"/>
      <c r="N20" s="53"/>
      <c r="O20" s="53"/>
      <c r="P20" s="53"/>
      <c r="Q20" s="53"/>
      <c r="R20" s="53"/>
      <c r="S20" s="53"/>
      <c r="T20" s="54">
        <f t="shared" si="1"/>
        <v>284281</v>
      </c>
      <c r="U20" s="55">
        <v>276000</v>
      </c>
      <c r="V20" s="55"/>
      <c r="W20" s="55"/>
      <c r="X20" s="55">
        <v>8281</v>
      </c>
      <c r="Y20" s="56">
        <v>850</v>
      </c>
    </row>
    <row r="21" s="2" customFormat="1" ht="28" customHeight="1" spans="1:25">
      <c r="A21" s="32">
        <v>6</v>
      </c>
      <c r="B21" s="48" t="s">
        <v>58</v>
      </c>
      <c r="C21" s="49" t="s">
        <v>40</v>
      </c>
      <c r="D21" s="50" t="s">
        <v>59</v>
      </c>
      <c r="E21" s="50" t="s">
        <v>70</v>
      </c>
      <c r="F21" s="51" t="s">
        <v>18</v>
      </c>
      <c r="G21" s="52" t="s">
        <v>71</v>
      </c>
      <c r="H21" s="50" t="s">
        <v>44</v>
      </c>
      <c r="I21" s="50" t="s">
        <v>44</v>
      </c>
      <c r="J21" s="53">
        <v>983.25</v>
      </c>
      <c r="K21" s="53"/>
      <c r="L21" s="53"/>
      <c r="M21" s="53"/>
      <c r="N21" s="53"/>
      <c r="O21" s="53"/>
      <c r="P21" s="53"/>
      <c r="Q21" s="53"/>
      <c r="R21" s="53"/>
      <c r="S21" s="53"/>
      <c r="T21" s="54">
        <f t="shared" si="1"/>
        <v>432600</v>
      </c>
      <c r="U21" s="55">
        <v>420000</v>
      </c>
      <c r="V21" s="55"/>
      <c r="W21" s="55"/>
      <c r="X21" s="55">
        <v>12600</v>
      </c>
      <c r="Y21" s="56">
        <v>2170</v>
      </c>
    </row>
    <row r="22" s="5" customFormat="1" ht="27" spans="1:25">
      <c r="A22" s="32">
        <v>7</v>
      </c>
      <c r="B22" s="48" t="s">
        <v>58</v>
      </c>
      <c r="C22" s="49" t="s">
        <v>40</v>
      </c>
      <c r="D22" s="50" t="s">
        <v>59</v>
      </c>
      <c r="E22" s="59" t="s">
        <v>72</v>
      </c>
      <c r="F22" s="51" t="s">
        <v>18</v>
      </c>
      <c r="G22" s="50" t="s">
        <v>73</v>
      </c>
      <c r="H22" s="50" t="s">
        <v>44</v>
      </c>
      <c r="I22" s="50" t="s">
        <v>44</v>
      </c>
      <c r="J22" s="53">
        <v>1011</v>
      </c>
      <c r="K22" s="53"/>
      <c r="L22" s="53"/>
      <c r="M22" s="53"/>
      <c r="N22" s="53"/>
      <c r="O22" s="63"/>
      <c r="P22" s="53"/>
      <c r="Q22" s="53"/>
      <c r="R22" s="53"/>
      <c r="S22" s="53"/>
      <c r="T22" s="54">
        <f t="shared" si="1"/>
        <v>393500</v>
      </c>
      <c r="U22" s="49">
        <v>382000</v>
      </c>
      <c r="V22" s="55"/>
      <c r="W22" s="54"/>
      <c r="X22" s="49">
        <v>11500</v>
      </c>
      <c r="Y22" s="56">
        <v>1078</v>
      </c>
    </row>
    <row r="23" s="1" customFormat="1" ht="27" spans="1:25">
      <c r="A23" s="32">
        <v>8</v>
      </c>
      <c r="B23" s="48" t="s">
        <v>58</v>
      </c>
      <c r="C23" s="49" t="s">
        <v>40</v>
      </c>
      <c r="D23" s="50" t="s">
        <v>59</v>
      </c>
      <c r="E23" s="59" t="s">
        <v>74</v>
      </c>
      <c r="F23" s="51" t="s">
        <v>18</v>
      </c>
      <c r="G23" s="50" t="s">
        <v>75</v>
      </c>
      <c r="H23" s="50" t="s">
        <v>44</v>
      </c>
      <c r="I23" s="50" t="s">
        <v>44</v>
      </c>
      <c r="J23" s="53">
        <v>1650</v>
      </c>
      <c r="K23" s="53"/>
      <c r="L23" s="53"/>
      <c r="M23" s="53"/>
      <c r="N23" s="53"/>
      <c r="O23" s="53"/>
      <c r="P23" s="53"/>
      <c r="Q23" s="53"/>
      <c r="R23" s="53"/>
      <c r="S23" s="53"/>
      <c r="T23" s="54">
        <f t="shared" si="1"/>
        <v>309000</v>
      </c>
      <c r="U23" s="54">
        <v>300000</v>
      </c>
      <c r="V23" s="55"/>
      <c r="W23" s="54"/>
      <c r="X23" s="54">
        <v>9000</v>
      </c>
      <c r="Y23" s="56">
        <v>1104</v>
      </c>
    </row>
    <row r="24" s="5" customFormat="1" ht="22" customHeight="1" spans="1:25">
      <c r="A24" s="32">
        <v>9</v>
      </c>
      <c r="B24" s="48" t="s">
        <v>58</v>
      </c>
      <c r="C24" s="49" t="s">
        <v>40</v>
      </c>
      <c r="D24" s="50" t="s">
        <v>59</v>
      </c>
      <c r="E24" s="59" t="s">
        <v>76</v>
      </c>
      <c r="F24" s="51" t="s">
        <v>18</v>
      </c>
      <c r="G24" s="52" t="s">
        <v>77</v>
      </c>
      <c r="H24" s="50" t="s">
        <v>44</v>
      </c>
      <c r="I24" s="50" t="s">
        <v>44</v>
      </c>
      <c r="J24" s="51">
        <v>1002</v>
      </c>
      <c r="K24" s="60"/>
      <c r="L24" s="61"/>
      <c r="M24" s="61"/>
      <c r="N24" s="61"/>
      <c r="O24" s="61"/>
      <c r="P24" s="61"/>
      <c r="Q24" s="61"/>
      <c r="R24" s="61"/>
      <c r="S24" s="61"/>
      <c r="T24" s="54">
        <f t="shared" si="1"/>
        <v>330700</v>
      </c>
      <c r="U24" s="62">
        <v>321000</v>
      </c>
      <c r="V24" s="55"/>
      <c r="W24" s="62"/>
      <c r="X24" s="62">
        <v>9700</v>
      </c>
      <c r="Y24" s="56">
        <v>1650</v>
      </c>
    </row>
    <row r="25" s="2" customFormat="1" ht="31" customHeight="1" spans="1:25">
      <c r="A25" s="32">
        <v>10</v>
      </c>
      <c r="B25" s="48" t="s">
        <v>58</v>
      </c>
      <c r="C25" s="49" t="s">
        <v>40</v>
      </c>
      <c r="D25" s="50" t="s">
        <v>59</v>
      </c>
      <c r="E25" s="50" t="s">
        <v>78</v>
      </c>
      <c r="F25" s="51" t="s">
        <v>18</v>
      </c>
      <c r="G25" s="50" t="s">
        <v>79</v>
      </c>
      <c r="H25" s="50" t="s">
        <v>44</v>
      </c>
      <c r="I25" s="50" t="s">
        <v>44</v>
      </c>
      <c r="J25" s="53">
        <f>60+960+200+72+170</f>
        <v>1462</v>
      </c>
      <c r="K25" s="53"/>
      <c r="L25" s="53"/>
      <c r="M25" s="53"/>
      <c r="N25" s="53"/>
      <c r="O25" s="53"/>
      <c r="P25" s="53"/>
      <c r="Q25" s="53"/>
      <c r="R25" s="53"/>
      <c r="S25" s="53"/>
      <c r="T25" s="54">
        <f t="shared" si="1"/>
        <v>276100</v>
      </c>
      <c r="U25" s="55">
        <v>268000</v>
      </c>
      <c r="V25" s="55"/>
      <c r="W25" s="55"/>
      <c r="X25" s="55">
        <v>8100</v>
      </c>
      <c r="Y25" s="56">
        <v>865</v>
      </c>
    </row>
    <row r="26" s="4" customFormat="1" ht="29" customHeight="1" spans="1:25">
      <c r="A26" s="32">
        <v>11</v>
      </c>
      <c r="B26" s="48" t="s">
        <v>58</v>
      </c>
      <c r="C26" s="49" t="s">
        <v>40</v>
      </c>
      <c r="D26" s="50" t="s">
        <v>59</v>
      </c>
      <c r="E26" s="50" t="s">
        <v>80</v>
      </c>
      <c r="F26" s="51" t="s">
        <v>18</v>
      </c>
      <c r="G26" s="52" t="s">
        <v>81</v>
      </c>
      <c r="H26" s="50" t="s">
        <v>44</v>
      </c>
      <c r="I26" s="50" t="s">
        <v>44</v>
      </c>
      <c r="J26" s="50">
        <f>980+80</f>
        <v>1060</v>
      </c>
      <c r="K26" s="64"/>
      <c r="L26" s="64"/>
      <c r="M26" s="64"/>
      <c r="N26" s="64"/>
      <c r="O26" s="50"/>
      <c r="P26" s="64"/>
      <c r="Q26" s="64"/>
      <c r="R26" s="64"/>
      <c r="S26" s="64"/>
      <c r="T26" s="54">
        <f t="shared" si="1"/>
        <v>309000</v>
      </c>
      <c r="U26" s="55">
        <v>300000</v>
      </c>
      <c r="V26" s="55"/>
      <c r="W26" s="55"/>
      <c r="X26" s="55">
        <v>9000</v>
      </c>
      <c r="Y26" s="56">
        <v>1699</v>
      </c>
    </row>
    <row r="27" s="5" customFormat="1" ht="27" spans="1:25">
      <c r="A27" s="32">
        <v>12</v>
      </c>
      <c r="B27" s="48" t="s">
        <v>58</v>
      </c>
      <c r="C27" s="49" t="s">
        <v>40</v>
      </c>
      <c r="D27" s="50" t="s">
        <v>59</v>
      </c>
      <c r="E27" s="59" t="s">
        <v>82</v>
      </c>
      <c r="F27" s="51" t="s">
        <v>18</v>
      </c>
      <c r="G27" s="50" t="s">
        <v>83</v>
      </c>
      <c r="H27" s="50" t="s">
        <v>44</v>
      </c>
      <c r="I27" s="50" t="s">
        <v>44</v>
      </c>
      <c r="J27" s="51">
        <v>1140</v>
      </c>
      <c r="K27" s="60"/>
      <c r="L27" s="61"/>
      <c r="M27" s="61"/>
      <c r="N27" s="61"/>
      <c r="O27" s="61"/>
      <c r="P27" s="61"/>
      <c r="Q27" s="61"/>
      <c r="R27" s="61"/>
      <c r="S27" s="61"/>
      <c r="T27" s="54">
        <f t="shared" si="1"/>
        <v>281200</v>
      </c>
      <c r="U27" s="62">
        <v>273000</v>
      </c>
      <c r="V27" s="55"/>
      <c r="W27" s="62"/>
      <c r="X27" s="62">
        <v>8200</v>
      </c>
      <c r="Y27" s="56">
        <v>597</v>
      </c>
    </row>
    <row r="28" s="3" customFormat="1" ht="36" customHeight="1" spans="1:25">
      <c r="A28" s="32">
        <v>13</v>
      </c>
      <c r="B28" s="48" t="s">
        <v>58</v>
      </c>
      <c r="C28" s="49" t="s">
        <v>40</v>
      </c>
      <c r="D28" s="50" t="s">
        <v>59</v>
      </c>
      <c r="E28" s="49" t="s">
        <v>84</v>
      </c>
      <c r="F28" s="49" t="s">
        <v>18</v>
      </c>
      <c r="G28" s="50" t="s">
        <v>85</v>
      </c>
      <c r="H28" s="50" t="s">
        <v>44</v>
      </c>
      <c r="I28" s="50" t="s">
        <v>44</v>
      </c>
      <c r="J28" s="49">
        <v>1536.5</v>
      </c>
      <c r="K28" s="58"/>
      <c r="L28" s="58"/>
      <c r="M28" s="58"/>
      <c r="N28" s="58"/>
      <c r="O28" s="58"/>
      <c r="P28" s="58"/>
      <c r="Q28" s="58"/>
      <c r="R28" s="58"/>
      <c r="S28" s="58"/>
      <c r="T28" s="54">
        <v>309000</v>
      </c>
      <c r="U28" s="54">
        <v>300000</v>
      </c>
      <c r="V28" s="54"/>
      <c r="W28" s="54"/>
      <c r="X28" s="54">
        <v>9000</v>
      </c>
      <c r="Y28" s="54">
        <v>1713</v>
      </c>
    </row>
    <row r="29" s="3" customFormat="1" ht="32" customHeight="1" spans="1:25">
      <c r="A29" s="44" t="s">
        <v>57</v>
      </c>
      <c r="B29" s="49"/>
      <c r="C29" s="49"/>
      <c r="D29" s="50"/>
      <c r="E29" s="49"/>
      <c r="F29" s="49"/>
      <c r="G29" s="49"/>
      <c r="H29" s="49"/>
      <c r="I29" s="49"/>
      <c r="J29" s="58">
        <f t="shared" ref="J29:S29" si="2">SUM(J16:J27)</f>
        <v>12351.25</v>
      </c>
      <c r="K29" s="58">
        <f t="shared" si="2"/>
        <v>0</v>
      </c>
      <c r="L29" s="58">
        <f t="shared" si="2"/>
        <v>255</v>
      </c>
      <c r="M29" s="58">
        <f t="shared" si="2"/>
        <v>0</v>
      </c>
      <c r="N29" s="58">
        <f t="shared" si="2"/>
        <v>0</v>
      </c>
      <c r="O29" s="58">
        <f t="shared" si="2"/>
        <v>0</v>
      </c>
      <c r="P29" s="58">
        <f t="shared" si="2"/>
        <v>0</v>
      </c>
      <c r="Q29" s="58">
        <f t="shared" si="2"/>
        <v>0</v>
      </c>
      <c r="R29" s="58">
        <f t="shared" si="2"/>
        <v>0</v>
      </c>
      <c r="S29" s="58">
        <f t="shared" si="2"/>
        <v>0</v>
      </c>
      <c r="T29" s="58">
        <f t="shared" ref="T29:Y29" si="3">SUM(T16:T18)</f>
        <v>906871</v>
      </c>
      <c r="U29" s="58">
        <f t="shared" si="3"/>
        <v>880000</v>
      </c>
      <c r="V29" s="58">
        <f t="shared" si="3"/>
        <v>0</v>
      </c>
      <c r="W29" s="58">
        <f t="shared" si="3"/>
        <v>0</v>
      </c>
      <c r="X29" s="58">
        <f t="shared" si="3"/>
        <v>26871</v>
      </c>
      <c r="Y29" s="58">
        <f t="shared" si="3"/>
        <v>2505</v>
      </c>
    </row>
    <row r="30" s="6" customFormat="1" ht="40.5" spans="1:25">
      <c r="A30" s="65">
        <v>1</v>
      </c>
      <c r="B30" s="65" t="s">
        <v>39</v>
      </c>
      <c r="C30" s="66" t="s">
        <v>40</v>
      </c>
      <c r="D30" s="67" t="s">
        <v>86</v>
      </c>
      <c r="E30" s="66" t="s">
        <v>87</v>
      </c>
      <c r="F30" s="67" t="s">
        <v>18</v>
      </c>
      <c r="G30" s="51" t="s">
        <v>88</v>
      </c>
      <c r="H30" s="67" t="s">
        <v>44</v>
      </c>
      <c r="I30" s="67" t="s">
        <v>44</v>
      </c>
      <c r="J30" s="68">
        <v>1215</v>
      </c>
      <c r="K30" s="68"/>
      <c r="L30" s="68"/>
      <c r="M30" s="68"/>
      <c r="N30" s="68"/>
      <c r="O30" s="68"/>
      <c r="P30" s="68"/>
      <c r="Q30" s="68"/>
      <c r="R30" s="68"/>
      <c r="S30" s="68"/>
      <c r="T30" s="69">
        <v>309240</v>
      </c>
      <c r="U30" s="70"/>
      <c r="V30" s="70">
        <v>300000</v>
      </c>
      <c r="W30" s="70"/>
      <c r="X30" s="70">
        <v>9240</v>
      </c>
      <c r="Y30" s="41">
        <v>689</v>
      </c>
    </row>
    <row r="31" s="6" customFormat="1" ht="27" customHeight="1" spans="1:25">
      <c r="A31" s="65">
        <v>2</v>
      </c>
      <c r="B31" s="65" t="s">
        <v>39</v>
      </c>
      <c r="C31" s="66" t="s">
        <v>40</v>
      </c>
      <c r="D31" s="67" t="s">
        <v>86</v>
      </c>
      <c r="E31" s="67" t="s">
        <v>89</v>
      </c>
      <c r="F31" s="57" t="s">
        <v>18</v>
      </c>
      <c r="G31" s="71" t="s">
        <v>90</v>
      </c>
      <c r="H31" s="67" t="s">
        <v>44</v>
      </c>
      <c r="I31" s="67" t="s">
        <v>44</v>
      </c>
      <c r="J31" s="68">
        <v>766</v>
      </c>
      <c r="K31" s="68"/>
      <c r="L31" s="68"/>
      <c r="M31" s="68"/>
      <c r="N31" s="68"/>
      <c r="O31" s="68"/>
      <c r="P31" s="68"/>
      <c r="Q31" s="68"/>
      <c r="R31" s="68"/>
      <c r="S31" s="68"/>
      <c r="T31" s="69">
        <v>267800</v>
      </c>
      <c r="U31" s="70"/>
      <c r="V31" s="70">
        <v>260000</v>
      </c>
      <c r="W31" s="70"/>
      <c r="X31" s="70">
        <v>7800</v>
      </c>
      <c r="Y31" s="41">
        <v>1002</v>
      </c>
    </row>
    <row r="32" s="6" customFormat="1" ht="27" spans="1:25">
      <c r="A32" s="65">
        <v>3</v>
      </c>
      <c r="B32" s="65" t="s">
        <v>39</v>
      </c>
      <c r="C32" s="66" t="s">
        <v>40</v>
      </c>
      <c r="D32" s="67" t="s">
        <v>86</v>
      </c>
      <c r="E32" s="67" t="s">
        <v>91</v>
      </c>
      <c r="F32" s="57" t="s">
        <v>18</v>
      </c>
      <c r="G32" s="71" t="s">
        <v>92</v>
      </c>
      <c r="H32" s="67" t="s">
        <v>44</v>
      </c>
      <c r="I32" s="67" t="s">
        <v>44</v>
      </c>
      <c r="J32" s="68">
        <v>1817</v>
      </c>
      <c r="K32" s="68"/>
      <c r="L32" s="68"/>
      <c r="M32" s="68"/>
      <c r="N32" s="68"/>
      <c r="O32" s="68"/>
      <c r="P32" s="68"/>
      <c r="Q32" s="68"/>
      <c r="R32" s="68"/>
      <c r="S32" s="68"/>
      <c r="T32" s="69">
        <v>370800</v>
      </c>
      <c r="U32" s="70"/>
      <c r="V32" s="70">
        <v>360000</v>
      </c>
      <c r="W32" s="70"/>
      <c r="X32" s="70">
        <v>10800</v>
      </c>
      <c r="Y32" s="41">
        <v>1581</v>
      </c>
    </row>
    <row r="33" s="6" customFormat="1" ht="27" spans="1:25">
      <c r="A33" s="65">
        <v>4</v>
      </c>
      <c r="B33" s="65" t="s">
        <v>39</v>
      </c>
      <c r="C33" s="66" t="s">
        <v>40</v>
      </c>
      <c r="D33" s="67" t="s">
        <v>86</v>
      </c>
      <c r="E33" s="72" t="s">
        <v>93</v>
      </c>
      <c r="F33" s="67" t="s">
        <v>18</v>
      </c>
      <c r="G33" s="67" t="s">
        <v>94</v>
      </c>
      <c r="H33" s="67" t="s">
        <v>44</v>
      </c>
      <c r="I33" s="67" t="s">
        <v>44</v>
      </c>
      <c r="J33" s="67">
        <v>994</v>
      </c>
      <c r="K33" s="73"/>
      <c r="L33" s="68"/>
      <c r="M33" s="68"/>
      <c r="N33" s="68"/>
      <c r="O33" s="68"/>
      <c r="P33" s="68"/>
      <c r="Q33" s="68"/>
      <c r="R33" s="68"/>
      <c r="S33" s="68"/>
      <c r="T33" s="69">
        <v>328020</v>
      </c>
      <c r="U33" s="69"/>
      <c r="V33" s="69">
        <v>318000</v>
      </c>
      <c r="W33" s="69"/>
      <c r="X33" s="69">
        <v>10020</v>
      </c>
      <c r="Y33" s="67">
        <v>1221</v>
      </c>
    </row>
    <row r="34" s="5" customFormat="1" ht="27" spans="1:25">
      <c r="A34" s="65">
        <v>5</v>
      </c>
      <c r="B34" s="65" t="s">
        <v>39</v>
      </c>
      <c r="C34" s="66" t="s">
        <v>40</v>
      </c>
      <c r="D34" s="67" t="s">
        <v>86</v>
      </c>
      <c r="E34" s="67" t="s">
        <v>95</v>
      </c>
      <c r="F34" s="57" t="s">
        <v>18</v>
      </c>
      <c r="G34" s="71" t="s">
        <v>96</v>
      </c>
      <c r="H34" s="67" t="s">
        <v>44</v>
      </c>
      <c r="I34" s="67" t="s">
        <v>44</v>
      </c>
      <c r="J34" s="67">
        <v>820</v>
      </c>
      <c r="K34" s="74"/>
      <c r="L34" s="74"/>
      <c r="M34" s="74"/>
      <c r="N34" s="74"/>
      <c r="O34" s="74"/>
      <c r="P34" s="74"/>
      <c r="Q34" s="74"/>
      <c r="R34" s="74"/>
      <c r="S34" s="74"/>
      <c r="T34" s="69">
        <v>360800</v>
      </c>
      <c r="U34" s="75"/>
      <c r="V34" s="75">
        <v>350000</v>
      </c>
      <c r="W34" s="75"/>
      <c r="X34" s="75">
        <v>10800</v>
      </c>
      <c r="Y34" s="67">
        <v>1829</v>
      </c>
    </row>
    <row r="35" s="5" customFormat="1" ht="27" spans="1:25">
      <c r="A35" s="65">
        <v>6</v>
      </c>
      <c r="B35" s="65" t="s">
        <v>39</v>
      </c>
      <c r="C35" s="66" t="s">
        <v>40</v>
      </c>
      <c r="D35" s="67" t="s">
        <v>86</v>
      </c>
      <c r="E35" s="67" t="s">
        <v>97</v>
      </c>
      <c r="F35" s="67" t="s">
        <v>18</v>
      </c>
      <c r="G35" s="67" t="s">
        <v>98</v>
      </c>
      <c r="H35" s="67" t="s">
        <v>44</v>
      </c>
      <c r="I35" s="67" t="s">
        <v>44</v>
      </c>
      <c r="J35" s="67">
        <v>1525.5</v>
      </c>
      <c r="K35" s="74"/>
      <c r="L35" s="74"/>
      <c r="M35" s="74"/>
      <c r="N35" s="74"/>
      <c r="O35" s="74"/>
      <c r="P35" s="74"/>
      <c r="Q35" s="74"/>
      <c r="R35" s="74"/>
      <c r="S35" s="74"/>
      <c r="T35" s="69">
        <v>309000</v>
      </c>
      <c r="U35" s="70"/>
      <c r="V35" s="70">
        <v>300000</v>
      </c>
      <c r="W35" s="75"/>
      <c r="X35" s="75">
        <v>9000</v>
      </c>
      <c r="Y35" s="67">
        <v>517</v>
      </c>
    </row>
    <row r="36" s="5" customFormat="1" ht="57" spans="1:25">
      <c r="A36" s="65">
        <v>7</v>
      </c>
      <c r="B36" s="65" t="s">
        <v>39</v>
      </c>
      <c r="C36" s="66" t="s">
        <v>40</v>
      </c>
      <c r="D36" s="67" t="s">
        <v>86</v>
      </c>
      <c r="E36" s="67" t="s">
        <v>99</v>
      </c>
      <c r="F36" s="57" t="s">
        <v>18</v>
      </c>
      <c r="G36" s="76" t="s">
        <v>100</v>
      </c>
      <c r="H36" s="67" t="s">
        <v>44</v>
      </c>
      <c r="I36" s="67" t="s">
        <v>44</v>
      </c>
      <c r="J36" s="68">
        <v>1698</v>
      </c>
      <c r="K36" s="68"/>
      <c r="L36" s="68"/>
      <c r="M36" s="68"/>
      <c r="N36" s="68"/>
      <c r="O36" s="68"/>
      <c r="P36" s="68"/>
      <c r="Q36" s="68"/>
      <c r="R36" s="68"/>
      <c r="S36" s="68"/>
      <c r="T36" s="69">
        <v>360800</v>
      </c>
      <c r="U36" s="70"/>
      <c r="V36" s="70">
        <v>350000</v>
      </c>
      <c r="W36" s="70"/>
      <c r="X36" s="70">
        <v>10800</v>
      </c>
      <c r="Y36" s="41">
        <v>1377</v>
      </c>
    </row>
    <row r="37" s="5" customFormat="1" ht="27" spans="1:25">
      <c r="A37" s="65">
        <v>8</v>
      </c>
      <c r="B37" s="65" t="s">
        <v>39</v>
      </c>
      <c r="C37" s="66" t="s">
        <v>40</v>
      </c>
      <c r="D37" s="67" t="s">
        <v>86</v>
      </c>
      <c r="E37" s="72" t="s">
        <v>101</v>
      </c>
      <c r="F37" s="67" t="s">
        <v>18</v>
      </c>
      <c r="G37" s="67" t="s">
        <v>102</v>
      </c>
      <c r="H37" s="67" t="s">
        <v>44</v>
      </c>
      <c r="I37" s="67" t="s">
        <v>44</v>
      </c>
      <c r="J37" s="67">
        <v>1170</v>
      </c>
      <c r="K37" s="73"/>
      <c r="L37" s="68"/>
      <c r="M37" s="68"/>
      <c r="N37" s="68"/>
      <c r="O37" s="68"/>
      <c r="P37" s="68"/>
      <c r="Q37" s="68"/>
      <c r="R37" s="68"/>
      <c r="S37" s="68"/>
      <c r="T37" s="69">
        <v>515000</v>
      </c>
      <c r="U37" s="69"/>
      <c r="V37" s="69">
        <v>500000</v>
      </c>
      <c r="W37" s="69"/>
      <c r="X37" s="69">
        <v>15000</v>
      </c>
      <c r="Y37" s="67">
        <v>2087</v>
      </c>
    </row>
    <row r="38" s="5" customFormat="1" ht="15" spans="1:25">
      <c r="A38" s="65">
        <v>9</v>
      </c>
      <c r="B38" s="65" t="s">
        <v>39</v>
      </c>
      <c r="C38" s="66" t="s">
        <v>40</v>
      </c>
      <c r="D38" s="67" t="s">
        <v>86</v>
      </c>
      <c r="E38" s="67" t="s">
        <v>103</v>
      </c>
      <c r="F38" s="57" t="s">
        <v>20</v>
      </c>
      <c r="G38" s="76" t="s">
        <v>104</v>
      </c>
      <c r="H38" s="67" t="s">
        <v>44</v>
      </c>
      <c r="I38" s="67" t="s">
        <v>44</v>
      </c>
      <c r="J38" s="68"/>
      <c r="K38" s="68"/>
      <c r="L38" s="68">
        <v>162</v>
      </c>
      <c r="M38" s="68"/>
      <c r="N38" s="68"/>
      <c r="O38" s="68"/>
      <c r="P38" s="68"/>
      <c r="Q38" s="68"/>
      <c r="R38" s="68"/>
      <c r="S38" s="68"/>
      <c r="T38" s="69">
        <v>309000</v>
      </c>
      <c r="U38" s="70"/>
      <c r="V38" s="70">
        <v>300000</v>
      </c>
      <c r="W38" s="70"/>
      <c r="X38" s="70">
        <v>9000</v>
      </c>
      <c r="Y38" s="41">
        <v>2041</v>
      </c>
    </row>
    <row r="39" s="5" customFormat="1" ht="45" spans="1:25">
      <c r="A39" s="65">
        <v>10</v>
      </c>
      <c r="B39" s="65" t="s">
        <v>39</v>
      </c>
      <c r="C39" s="66" t="s">
        <v>40</v>
      </c>
      <c r="D39" s="67" t="s">
        <v>86</v>
      </c>
      <c r="E39" s="67" t="s">
        <v>105</v>
      </c>
      <c r="F39" s="57" t="s">
        <v>18</v>
      </c>
      <c r="G39" s="71" t="s">
        <v>106</v>
      </c>
      <c r="H39" s="67" t="s">
        <v>44</v>
      </c>
      <c r="I39" s="67" t="s">
        <v>44</v>
      </c>
      <c r="J39" s="68">
        <v>2104</v>
      </c>
      <c r="K39" s="68"/>
      <c r="L39" s="68"/>
      <c r="M39" s="68"/>
      <c r="N39" s="68"/>
      <c r="O39" s="68"/>
      <c r="P39" s="68"/>
      <c r="Q39" s="68"/>
      <c r="R39" s="68"/>
      <c r="S39" s="68"/>
      <c r="T39" s="69">
        <v>352520</v>
      </c>
      <c r="U39" s="70"/>
      <c r="V39" s="70">
        <v>340420</v>
      </c>
      <c r="W39" s="70"/>
      <c r="X39" s="70">
        <v>12000</v>
      </c>
      <c r="Y39" s="41">
        <v>362</v>
      </c>
    </row>
    <row r="40" s="7" customFormat="1" ht="32" customHeight="1" spans="1:25">
      <c r="A40" s="77" t="s">
        <v>57</v>
      </c>
      <c r="B40" s="66"/>
      <c r="C40" s="66"/>
      <c r="D40" s="67"/>
      <c r="E40" s="66"/>
      <c r="F40" s="66"/>
      <c r="G40" s="77"/>
      <c r="H40" s="66"/>
      <c r="I40" s="66"/>
      <c r="J40" s="77">
        <f t="shared" ref="J40:Y40" si="4">SUM(J30:J39)</f>
        <v>12109.5</v>
      </c>
      <c r="K40" s="77">
        <f t="shared" si="4"/>
        <v>0</v>
      </c>
      <c r="L40" s="77">
        <f t="shared" si="4"/>
        <v>162</v>
      </c>
      <c r="M40" s="77">
        <f t="shared" si="4"/>
        <v>0</v>
      </c>
      <c r="N40" s="77">
        <f t="shared" si="4"/>
        <v>0</v>
      </c>
      <c r="O40" s="77">
        <f t="shared" si="4"/>
        <v>0</v>
      </c>
      <c r="P40" s="77">
        <f t="shared" si="4"/>
        <v>0</v>
      </c>
      <c r="Q40" s="77">
        <f t="shared" si="4"/>
        <v>0</v>
      </c>
      <c r="R40" s="77">
        <f t="shared" si="4"/>
        <v>0</v>
      </c>
      <c r="S40" s="77">
        <f t="shared" si="4"/>
        <v>0</v>
      </c>
      <c r="T40" s="77">
        <f t="shared" si="4"/>
        <v>3482980</v>
      </c>
      <c r="U40" s="77">
        <f t="shared" si="4"/>
        <v>0</v>
      </c>
      <c r="V40" s="77">
        <f t="shared" si="4"/>
        <v>3378420</v>
      </c>
      <c r="W40" s="77">
        <f t="shared" si="4"/>
        <v>0</v>
      </c>
      <c r="X40" s="77">
        <f t="shared" si="4"/>
        <v>104460</v>
      </c>
      <c r="Y40" s="77">
        <f t="shared" si="4"/>
        <v>12706</v>
      </c>
    </row>
    <row r="41" s="1" customFormat="1" ht="46" customHeight="1" spans="1:25">
      <c r="A41" s="31">
        <v>1</v>
      </c>
      <c r="B41" s="65" t="s">
        <v>39</v>
      </c>
      <c r="C41" s="66" t="s">
        <v>40</v>
      </c>
      <c r="D41" s="67" t="s">
        <v>107</v>
      </c>
      <c r="E41" s="31" t="s">
        <v>108</v>
      </c>
      <c r="F41" s="67" t="s">
        <v>18</v>
      </c>
      <c r="G41" s="78" t="s">
        <v>109</v>
      </c>
      <c r="H41" s="67" t="s">
        <v>44</v>
      </c>
      <c r="I41" s="67" t="s">
        <v>44</v>
      </c>
      <c r="J41" s="20">
        <v>1449</v>
      </c>
      <c r="K41" s="20"/>
      <c r="L41" s="20"/>
      <c r="M41" s="20"/>
      <c r="N41" s="20"/>
      <c r="O41" s="20"/>
      <c r="P41" s="20"/>
      <c r="Q41" s="20"/>
      <c r="R41" s="20"/>
      <c r="S41" s="20"/>
      <c r="T41" s="31">
        <f>V41+X41</f>
        <v>354206</v>
      </c>
      <c r="U41" s="31"/>
      <c r="V41" s="31">
        <v>343800</v>
      </c>
      <c r="W41" s="31"/>
      <c r="X41" s="31">
        <v>10406</v>
      </c>
      <c r="Y41" s="31">
        <v>1075</v>
      </c>
    </row>
    <row r="42" s="6" customFormat="1" ht="31" customHeight="1" spans="1:25">
      <c r="A42" s="65">
        <v>2</v>
      </c>
      <c r="B42" s="65" t="s">
        <v>39</v>
      </c>
      <c r="C42" s="66" t="s">
        <v>40</v>
      </c>
      <c r="D42" s="67" t="s">
        <v>107</v>
      </c>
      <c r="E42" s="66" t="s">
        <v>110</v>
      </c>
      <c r="F42" s="67" t="s">
        <v>18</v>
      </c>
      <c r="G42" s="79" t="s">
        <v>111</v>
      </c>
      <c r="H42" s="67" t="s">
        <v>44</v>
      </c>
      <c r="I42" s="67" t="s">
        <v>44</v>
      </c>
      <c r="J42" s="68">
        <v>901</v>
      </c>
      <c r="K42" s="68"/>
      <c r="L42" s="68"/>
      <c r="M42" s="68"/>
      <c r="N42" s="68"/>
      <c r="O42" s="68"/>
      <c r="P42" s="68"/>
      <c r="Q42" s="68"/>
      <c r="R42" s="68"/>
      <c r="S42" s="68"/>
      <c r="T42" s="69">
        <v>329975</v>
      </c>
      <c r="U42" s="70"/>
      <c r="V42" s="70">
        <v>320000</v>
      </c>
      <c r="W42" s="70"/>
      <c r="X42" s="70">
        <v>9975</v>
      </c>
      <c r="Y42" s="41">
        <v>795</v>
      </c>
    </row>
    <row r="43" s="6" customFormat="1" ht="27" customHeight="1" spans="1:25">
      <c r="A43" s="31">
        <v>3</v>
      </c>
      <c r="B43" s="65" t="s">
        <v>39</v>
      </c>
      <c r="C43" s="66" t="s">
        <v>40</v>
      </c>
      <c r="D43" s="67" t="s">
        <v>107</v>
      </c>
      <c r="E43" s="67" t="s">
        <v>112</v>
      </c>
      <c r="F43" s="67" t="s">
        <v>18</v>
      </c>
      <c r="G43" s="80" t="s">
        <v>113</v>
      </c>
      <c r="H43" s="67" t="s">
        <v>44</v>
      </c>
      <c r="I43" s="67" t="s">
        <v>44</v>
      </c>
      <c r="J43" s="81">
        <v>1340</v>
      </c>
      <c r="K43" s="82"/>
      <c r="L43" s="82"/>
      <c r="M43" s="68"/>
      <c r="N43" s="68"/>
      <c r="O43" s="68"/>
      <c r="P43" s="68"/>
      <c r="Q43" s="68"/>
      <c r="R43" s="68"/>
      <c r="S43" s="68"/>
      <c r="T43" s="69">
        <v>515900</v>
      </c>
      <c r="U43" s="70"/>
      <c r="V43" s="70">
        <v>500000</v>
      </c>
      <c r="W43" s="70"/>
      <c r="X43" s="70">
        <v>15900</v>
      </c>
      <c r="Y43" s="41">
        <v>2032</v>
      </c>
    </row>
    <row r="44" s="8" customFormat="1" ht="33" customHeight="1" spans="1:25">
      <c r="A44" s="65">
        <v>4</v>
      </c>
      <c r="B44" s="83" t="s">
        <v>39</v>
      </c>
      <c r="C44" s="59" t="s">
        <v>40</v>
      </c>
      <c r="D44" s="51" t="s">
        <v>107</v>
      </c>
      <c r="E44" s="51" t="s">
        <v>114</v>
      </c>
      <c r="F44" s="51" t="s">
        <v>18</v>
      </c>
      <c r="G44" s="80" t="s">
        <v>115</v>
      </c>
      <c r="H44" s="51" t="s">
        <v>44</v>
      </c>
      <c r="I44" s="51" t="s">
        <v>44</v>
      </c>
      <c r="J44" s="81">
        <v>1950</v>
      </c>
      <c r="K44" s="82"/>
      <c r="L44" s="82"/>
      <c r="M44" s="61"/>
      <c r="N44" s="61"/>
      <c r="O44" s="61"/>
      <c r="P44" s="61"/>
      <c r="Q44" s="61"/>
      <c r="R44" s="61"/>
      <c r="S44" s="61"/>
      <c r="T44" s="62">
        <v>371582</v>
      </c>
      <c r="U44" s="84"/>
      <c r="V44" s="84">
        <v>360000</v>
      </c>
      <c r="W44" s="84"/>
      <c r="X44" s="84">
        <v>11582</v>
      </c>
      <c r="Y44" s="41">
        <v>1048</v>
      </c>
    </row>
    <row r="45" s="6" customFormat="1" ht="26" customHeight="1" spans="1:25">
      <c r="A45" s="31">
        <v>5</v>
      </c>
      <c r="B45" s="65" t="s">
        <v>39</v>
      </c>
      <c r="C45" s="66" t="s">
        <v>40</v>
      </c>
      <c r="D45" s="67" t="s">
        <v>107</v>
      </c>
      <c r="E45" s="67" t="s">
        <v>116</v>
      </c>
      <c r="F45" s="67" t="s">
        <v>18</v>
      </c>
      <c r="G45" s="80" t="s">
        <v>117</v>
      </c>
      <c r="H45" s="67" t="s">
        <v>44</v>
      </c>
      <c r="I45" s="67" t="s">
        <v>44</v>
      </c>
      <c r="J45" s="81">
        <v>1032</v>
      </c>
      <c r="K45" s="82"/>
      <c r="L45" s="82"/>
      <c r="M45" s="68"/>
      <c r="N45" s="68"/>
      <c r="O45" s="68"/>
      <c r="P45" s="68"/>
      <c r="Q45" s="68"/>
      <c r="R45" s="68"/>
      <c r="S45" s="68"/>
      <c r="T45" s="69">
        <v>360800</v>
      </c>
      <c r="U45" s="70"/>
      <c r="V45" s="70">
        <v>350000</v>
      </c>
      <c r="W45" s="70"/>
      <c r="X45" s="70">
        <v>10800</v>
      </c>
      <c r="Y45" s="41">
        <v>1503</v>
      </c>
    </row>
    <row r="46" s="2" customFormat="1" ht="28" customHeight="1" spans="1:25">
      <c r="A46" s="65">
        <v>6</v>
      </c>
      <c r="B46" s="32" t="s">
        <v>39</v>
      </c>
      <c r="C46" s="33" t="s">
        <v>40</v>
      </c>
      <c r="D46" s="34" t="s">
        <v>107</v>
      </c>
      <c r="E46" s="35" t="s">
        <v>118</v>
      </c>
      <c r="F46" s="36" t="s">
        <v>18</v>
      </c>
      <c r="G46" s="85" t="s">
        <v>119</v>
      </c>
      <c r="H46" s="67" t="s">
        <v>44</v>
      </c>
      <c r="I46" s="34" t="s">
        <v>44</v>
      </c>
      <c r="J46" s="38">
        <v>2250</v>
      </c>
      <c r="K46" s="38"/>
      <c r="L46" s="38"/>
      <c r="M46" s="38"/>
      <c r="N46" s="38"/>
      <c r="P46" s="38"/>
      <c r="Q46" s="38"/>
      <c r="R46" s="38"/>
      <c r="S46" s="38"/>
      <c r="T46" s="39">
        <v>482400</v>
      </c>
      <c r="U46" s="45"/>
      <c r="V46" s="70">
        <v>468000</v>
      </c>
      <c r="W46" s="45"/>
      <c r="X46" s="45">
        <v>14400</v>
      </c>
      <c r="Y46" s="41">
        <v>2620</v>
      </c>
    </row>
    <row r="47" s="3" customFormat="1" ht="32" customHeight="1" spans="1:25">
      <c r="A47" s="44" t="s">
        <v>57</v>
      </c>
      <c r="B47" s="33"/>
      <c r="C47" s="33"/>
      <c r="D47" s="34"/>
      <c r="E47" s="33"/>
      <c r="F47" s="33"/>
      <c r="G47" s="44"/>
      <c r="H47" s="33"/>
      <c r="I47" s="33"/>
      <c r="J47" s="44">
        <f t="shared" ref="J47:Y47" si="5">SUM(J41:J46)</f>
        <v>8922</v>
      </c>
      <c r="K47" s="44">
        <f t="shared" si="5"/>
        <v>0</v>
      </c>
      <c r="L47" s="44">
        <f t="shared" si="5"/>
        <v>0</v>
      </c>
      <c r="M47" s="44">
        <f t="shared" si="5"/>
        <v>0</v>
      </c>
      <c r="N47" s="44">
        <f t="shared" si="5"/>
        <v>0</v>
      </c>
      <c r="O47" s="44">
        <f t="shared" si="5"/>
        <v>0</v>
      </c>
      <c r="P47" s="44">
        <f t="shared" si="5"/>
        <v>0</v>
      </c>
      <c r="Q47" s="44">
        <f t="shared" si="5"/>
        <v>0</v>
      </c>
      <c r="R47" s="44">
        <f t="shared" si="5"/>
        <v>0</v>
      </c>
      <c r="S47" s="44">
        <f t="shared" si="5"/>
        <v>0</v>
      </c>
      <c r="T47" s="44">
        <f t="shared" si="5"/>
        <v>2414863</v>
      </c>
      <c r="U47" s="44">
        <f t="shared" si="5"/>
        <v>0</v>
      </c>
      <c r="V47" s="44">
        <f t="shared" si="5"/>
        <v>2341800</v>
      </c>
      <c r="W47" s="44">
        <f t="shared" si="5"/>
        <v>0</v>
      </c>
      <c r="X47" s="44">
        <f t="shared" si="5"/>
        <v>73063</v>
      </c>
      <c r="Y47" s="44">
        <f t="shared" si="5"/>
        <v>9073</v>
      </c>
    </row>
    <row r="48" s="1" customFormat="1" ht="24" customHeight="1" spans="1:25">
      <c r="A48" s="32">
        <v>1</v>
      </c>
      <c r="B48" s="32" t="s">
        <v>58</v>
      </c>
      <c r="C48" s="33" t="s">
        <v>40</v>
      </c>
      <c r="D48" s="34" t="s">
        <v>120</v>
      </c>
      <c r="E48" s="35" t="s">
        <v>121</v>
      </c>
      <c r="F48" s="36" t="s">
        <v>18</v>
      </c>
      <c r="G48" s="86" t="s">
        <v>122</v>
      </c>
      <c r="H48" s="34" t="s">
        <v>44</v>
      </c>
      <c r="I48" s="34" t="s">
        <v>44</v>
      </c>
      <c r="J48" s="38">
        <v>2084</v>
      </c>
      <c r="K48" s="38"/>
      <c r="L48" s="38"/>
      <c r="M48" s="38"/>
      <c r="N48" s="38"/>
      <c r="O48" s="38"/>
      <c r="P48" s="38"/>
      <c r="Q48" s="38"/>
      <c r="R48" s="38"/>
      <c r="S48" s="38"/>
      <c r="T48" s="39">
        <f>V48+X48</f>
        <v>360996</v>
      </c>
      <c r="U48" s="40"/>
      <c r="V48" s="40">
        <v>349996</v>
      </c>
      <c r="W48" s="40"/>
      <c r="X48" s="40">
        <v>11000</v>
      </c>
      <c r="Y48" s="41">
        <v>1018</v>
      </c>
    </row>
    <row r="49" s="2" customFormat="1" ht="24" customHeight="1" spans="1:25">
      <c r="A49" s="32">
        <v>2</v>
      </c>
      <c r="B49" s="32" t="s">
        <v>58</v>
      </c>
      <c r="C49" s="33" t="s">
        <v>40</v>
      </c>
      <c r="D49" s="34" t="s">
        <v>120</v>
      </c>
      <c r="E49" s="34" t="s">
        <v>123</v>
      </c>
      <c r="F49" s="36" t="s">
        <v>18</v>
      </c>
      <c r="G49" s="86" t="s">
        <v>124</v>
      </c>
      <c r="H49" s="34" t="s">
        <v>44</v>
      </c>
      <c r="I49" s="34" t="s">
        <v>44</v>
      </c>
      <c r="J49" s="38">
        <v>2100</v>
      </c>
      <c r="K49" s="38"/>
      <c r="L49" s="38"/>
      <c r="M49" s="38"/>
      <c r="N49" s="38"/>
      <c r="O49" s="38"/>
      <c r="P49" s="38"/>
      <c r="Q49" s="38"/>
      <c r="R49" s="38"/>
      <c r="S49" s="38"/>
      <c r="T49" s="39">
        <v>412787</v>
      </c>
      <c r="U49" s="40"/>
      <c r="V49" s="40">
        <v>400403</v>
      </c>
      <c r="W49" s="40"/>
      <c r="X49" s="40">
        <v>12384</v>
      </c>
      <c r="Y49" s="41">
        <v>2378</v>
      </c>
    </row>
    <row r="50" s="2" customFormat="1" ht="24" customHeight="1" spans="1:25">
      <c r="A50" s="32">
        <v>3</v>
      </c>
      <c r="B50" s="32" t="s">
        <v>58</v>
      </c>
      <c r="C50" s="33" t="s">
        <v>40</v>
      </c>
      <c r="D50" s="34" t="s">
        <v>120</v>
      </c>
      <c r="E50" s="34" t="s">
        <v>125</v>
      </c>
      <c r="F50" s="36" t="s">
        <v>18</v>
      </c>
      <c r="G50" s="86" t="s">
        <v>126</v>
      </c>
      <c r="H50" s="34" t="s">
        <v>44</v>
      </c>
      <c r="I50" s="34" t="s">
        <v>44</v>
      </c>
      <c r="J50" s="38">
        <v>860</v>
      </c>
      <c r="K50" s="38"/>
      <c r="L50" s="38"/>
      <c r="M50" s="38"/>
      <c r="N50" s="38"/>
      <c r="O50" s="38"/>
      <c r="P50" s="38"/>
      <c r="Q50" s="38"/>
      <c r="R50" s="38"/>
      <c r="S50" s="38"/>
      <c r="T50" s="39">
        <v>320100</v>
      </c>
      <c r="U50" s="45"/>
      <c r="V50" s="45">
        <f t="shared" ref="V50:V54" si="6">T50-X50</f>
        <v>310475</v>
      </c>
      <c r="W50" s="45"/>
      <c r="X50" s="45">
        <v>9625</v>
      </c>
      <c r="Y50" s="41">
        <v>2000</v>
      </c>
    </row>
    <row r="51" s="5" customFormat="1" ht="24" customHeight="1" spans="1:25">
      <c r="A51" s="32">
        <v>4</v>
      </c>
      <c r="B51" s="32" t="s">
        <v>58</v>
      </c>
      <c r="C51" s="33" t="s">
        <v>40</v>
      </c>
      <c r="D51" s="34" t="s">
        <v>120</v>
      </c>
      <c r="E51" s="72" t="s">
        <v>127</v>
      </c>
      <c r="F51" s="36" t="s">
        <v>18</v>
      </c>
      <c r="G51" s="87" t="s">
        <v>128</v>
      </c>
      <c r="H51" s="34" t="s">
        <v>44</v>
      </c>
      <c r="I51" s="34" t="s">
        <v>44</v>
      </c>
      <c r="J51" s="67">
        <v>880</v>
      </c>
      <c r="K51" s="73"/>
      <c r="L51" s="68"/>
      <c r="M51" s="68"/>
      <c r="N51" s="68"/>
      <c r="O51" s="68"/>
      <c r="P51" s="68"/>
      <c r="Q51" s="68"/>
      <c r="R51" s="68"/>
      <c r="S51" s="68"/>
      <c r="T51" s="39">
        <v>338800</v>
      </c>
      <c r="U51" s="69"/>
      <c r="V51" s="69">
        <f t="shared" si="6"/>
        <v>327800</v>
      </c>
      <c r="W51" s="69"/>
      <c r="X51" s="69">
        <v>11000</v>
      </c>
      <c r="Y51" s="67">
        <v>1045</v>
      </c>
    </row>
    <row r="52" s="9" customFormat="1" ht="24" customHeight="1" spans="1:25">
      <c r="A52" s="32">
        <v>5</v>
      </c>
      <c r="B52" s="32" t="s">
        <v>58</v>
      </c>
      <c r="C52" s="33" t="s">
        <v>40</v>
      </c>
      <c r="D52" s="34" t="s">
        <v>120</v>
      </c>
      <c r="E52" s="34" t="s">
        <v>129</v>
      </c>
      <c r="F52" s="36" t="s">
        <v>18</v>
      </c>
      <c r="G52" s="86" t="s">
        <v>130</v>
      </c>
      <c r="H52" s="34" t="s">
        <v>44</v>
      </c>
      <c r="I52" s="34" t="s">
        <v>44</v>
      </c>
      <c r="J52" s="34">
        <v>400</v>
      </c>
      <c r="K52" s="86"/>
      <c r="L52" s="86"/>
      <c r="M52" s="86"/>
      <c r="N52" s="86"/>
      <c r="O52" s="86"/>
      <c r="P52" s="86"/>
      <c r="Q52" s="86"/>
      <c r="R52" s="86"/>
      <c r="S52" s="86"/>
      <c r="T52" s="39">
        <v>198000</v>
      </c>
      <c r="U52" s="88"/>
      <c r="V52" s="88">
        <f t="shared" si="6"/>
        <v>192060</v>
      </c>
      <c r="W52" s="88"/>
      <c r="X52" s="88">
        <v>5940</v>
      </c>
      <c r="Y52" s="34">
        <v>805</v>
      </c>
    </row>
    <row r="53" s="4" customFormat="1" ht="24" customHeight="1" spans="1:25">
      <c r="A53" s="32">
        <v>6</v>
      </c>
      <c r="B53" s="32" t="s">
        <v>58</v>
      </c>
      <c r="C53" s="33" t="s">
        <v>40</v>
      </c>
      <c r="D53" s="34" t="s">
        <v>120</v>
      </c>
      <c r="E53" s="34" t="s">
        <v>131</v>
      </c>
      <c r="F53" s="36" t="s">
        <v>18</v>
      </c>
      <c r="G53" s="86" t="s">
        <v>132</v>
      </c>
      <c r="H53" s="34" t="s">
        <v>44</v>
      </c>
      <c r="I53" s="34" t="s">
        <v>44</v>
      </c>
      <c r="J53" s="43">
        <v>3210</v>
      </c>
      <c r="K53" s="46"/>
      <c r="L53" s="46"/>
      <c r="M53" s="46"/>
      <c r="N53" s="46"/>
      <c r="O53" s="46"/>
      <c r="P53" s="46"/>
      <c r="Q53" s="46"/>
      <c r="R53" s="46"/>
      <c r="S53" s="46"/>
      <c r="T53" s="39">
        <v>1071732</v>
      </c>
      <c r="U53" s="47"/>
      <c r="V53" s="47">
        <f t="shared" si="6"/>
        <v>1039554</v>
      </c>
      <c r="W53" s="47"/>
      <c r="X53" s="47">
        <v>32178</v>
      </c>
      <c r="Y53" s="43">
        <v>2136</v>
      </c>
    </row>
    <row r="54" s="5" customFormat="1" ht="24" customHeight="1" spans="1:25">
      <c r="A54" s="32">
        <v>7</v>
      </c>
      <c r="B54" s="32" t="s">
        <v>58</v>
      </c>
      <c r="C54" s="33" t="s">
        <v>40</v>
      </c>
      <c r="D54" s="34" t="s">
        <v>120</v>
      </c>
      <c r="E54" s="72" t="s">
        <v>133</v>
      </c>
      <c r="F54" s="36" t="s">
        <v>18</v>
      </c>
      <c r="G54" s="87" t="s">
        <v>134</v>
      </c>
      <c r="H54" s="34" t="s">
        <v>44</v>
      </c>
      <c r="I54" s="34" t="s">
        <v>44</v>
      </c>
      <c r="J54" s="67">
        <v>600</v>
      </c>
      <c r="K54" s="73"/>
      <c r="L54" s="68"/>
      <c r="M54" s="68"/>
      <c r="N54" s="68"/>
      <c r="O54" s="68"/>
      <c r="P54" s="68"/>
      <c r="Q54" s="68"/>
      <c r="R54" s="68"/>
      <c r="S54" s="68"/>
      <c r="T54" s="39">
        <v>225500</v>
      </c>
      <c r="U54" s="69"/>
      <c r="V54" s="69">
        <f t="shared" si="6"/>
        <v>218730</v>
      </c>
      <c r="W54" s="69"/>
      <c r="X54" s="69">
        <v>6770</v>
      </c>
      <c r="Y54" s="67">
        <v>2500</v>
      </c>
    </row>
    <row r="55" s="5" customFormat="1" ht="24" customHeight="1" spans="1:25">
      <c r="A55" s="32">
        <v>8</v>
      </c>
      <c r="B55" s="32" t="s">
        <v>58</v>
      </c>
      <c r="C55" s="33" t="s">
        <v>40</v>
      </c>
      <c r="D55" s="34" t="s">
        <v>120</v>
      </c>
      <c r="E55" s="72" t="s">
        <v>135</v>
      </c>
      <c r="F55" s="36" t="s">
        <v>18</v>
      </c>
      <c r="G55" s="87" t="s">
        <v>136</v>
      </c>
      <c r="H55" s="34" t="s">
        <v>44</v>
      </c>
      <c r="I55" s="34" t="s">
        <v>44</v>
      </c>
      <c r="J55" s="67">
        <v>1100</v>
      </c>
      <c r="K55" s="73"/>
      <c r="L55" s="68"/>
      <c r="M55" s="68"/>
      <c r="N55" s="68"/>
      <c r="O55" s="68"/>
      <c r="P55" s="68"/>
      <c r="Q55" s="68"/>
      <c r="R55" s="68"/>
      <c r="S55" s="68"/>
      <c r="T55" s="39">
        <f t="shared" ref="T55:T73" si="7">V55+X55</f>
        <v>484000</v>
      </c>
      <c r="U55" s="69"/>
      <c r="V55" s="69">
        <v>469000</v>
      </c>
      <c r="W55" s="69"/>
      <c r="X55" s="69">
        <v>15000</v>
      </c>
      <c r="Y55" s="67">
        <v>2600</v>
      </c>
    </row>
    <row r="56" s="5" customFormat="1" ht="24" customHeight="1" spans="1:25">
      <c r="A56" s="32">
        <v>9</v>
      </c>
      <c r="B56" s="32" t="s">
        <v>58</v>
      </c>
      <c r="C56" s="33" t="s">
        <v>40</v>
      </c>
      <c r="D56" s="34" t="s">
        <v>120</v>
      </c>
      <c r="E56" s="72" t="s">
        <v>137</v>
      </c>
      <c r="F56" s="36" t="s">
        <v>20</v>
      </c>
      <c r="G56" s="87" t="s">
        <v>138</v>
      </c>
      <c r="H56" s="34" t="s">
        <v>44</v>
      </c>
      <c r="I56" s="34" t="s">
        <v>44</v>
      </c>
      <c r="J56" s="67"/>
      <c r="K56" s="73"/>
      <c r="L56" s="68">
        <v>220</v>
      </c>
      <c r="M56" s="68"/>
      <c r="N56" s="68"/>
      <c r="O56" s="68"/>
      <c r="P56" s="68"/>
      <c r="Q56" s="68"/>
      <c r="R56" s="68"/>
      <c r="S56" s="68"/>
      <c r="T56" s="39">
        <v>418000</v>
      </c>
      <c r="U56" s="69"/>
      <c r="V56" s="69">
        <f>T56-X56</f>
        <v>405000</v>
      </c>
      <c r="W56" s="69"/>
      <c r="X56" s="69">
        <v>13000</v>
      </c>
      <c r="Y56" s="67">
        <v>2200</v>
      </c>
    </row>
    <row r="57" s="5" customFormat="1" ht="24" customHeight="1" spans="1:25">
      <c r="A57" s="32">
        <v>10</v>
      </c>
      <c r="B57" s="32" t="s">
        <v>58</v>
      </c>
      <c r="C57" s="33" t="s">
        <v>40</v>
      </c>
      <c r="D57" s="34" t="s">
        <v>120</v>
      </c>
      <c r="E57" s="72" t="s">
        <v>139</v>
      </c>
      <c r="F57" s="36" t="s">
        <v>18</v>
      </c>
      <c r="G57" s="87" t="s">
        <v>140</v>
      </c>
      <c r="H57" s="34" t="s">
        <v>44</v>
      </c>
      <c r="I57" s="34" t="s">
        <v>44</v>
      </c>
      <c r="J57" s="67">
        <v>460</v>
      </c>
      <c r="K57" s="73"/>
      <c r="L57" s="68"/>
      <c r="M57" s="68"/>
      <c r="N57" s="68"/>
      <c r="O57" s="68"/>
      <c r="P57" s="68"/>
      <c r="Q57" s="68"/>
      <c r="R57" s="68"/>
      <c r="S57" s="68"/>
      <c r="T57" s="39">
        <v>227700</v>
      </c>
      <c r="U57" s="69"/>
      <c r="V57" s="69">
        <f>T57-X57</f>
        <v>220700</v>
      </c>
      <c r="W57" s="69"/>
      <c r="X57" s="69">
        <v>7000</v>
      </c>
      <c r="Y57" s="67">
        <v>1007</v>
      </c>
    </row>
    <row r="58" s="2" customFormat="1" ht="24" customHeight="1" spans="1:25">
      <c r="A58" s="32">
        <v>11</v>
      </c>
      <c r="B58" s="32" t="s">
        <v>58</v>
      </c>
      <c r="C58" s="33" t="s">
        <v>40</v>
      </c>
      <c r="D58" s="34" t="s">
        <v>120</v>
      </c>
      <c r="E58" s="34" t="s">
        <v>141</v>
      </c>
      <c r="F58" s="36" t="s">
        <v>18</v>
      </c>
      <c r="G58" s="46" t="s">
        <v>142</v>
      </c>
      <c r="H58" s="34" t="s">
        <v>44</v>
      </c>
      <c r="I58" s="34" t="s">
        <v>44</v>
      </c>
      <c r="J58" s="38">
        <v>1510</v>
      </c>
      <c r="K58" s="38"/>
      <c r="L58" s="38"/>
      <c r="M58" s="38"/>
      <c r="N58" s="38"/>
      <c r="O58" s="38"/>
      <c r="P58" s="38"/>
      <c r="Q58" s="38"/>
      <c r="R58" s="38"/>
      <c r="S58" s="38"/>
      <c r="T58" s="39">
        <f t="shared" si="7"/>
        <v>377210</v>
      </c>
      <c r="U58" s="45"/>
      <c r="V58" s="45">
        <v>365710</v>
      </c>
      <c r="W58" s="45"/>
      <c r="X58" s="45">
        <v>11500</v>
      </c>
      <c r="Y58" s="41">
        <v>2000</v>
      </c>
    </row>
    <row r="59" s="3" customFormat="1" ht="31" customHeight="1" spans="1:25">
      <c r="A59" s="44" t="s">
        <v>57</v>
      </c>
      <c r="B59" s="33"/>
      <c r="C59" s="33"/>
      <c r="D59" s="34"/>
      <c r="E59" s="33"/>
      <c r="F59" s="33"/>
      <c r="G59" s="87"/>
      <c r="H59" s="33"/>
      <c r="I59" s="34"/>
      <c r="J59" s="44">
        <f t="shared" ref="J59:Y59" si="8">SUM(J48:J58)</f>
        <v>13204</v>
      </c>
      <c r="K59" s="44">
        <f t="shared" si="8"/>
        <v>0</v>
      </c>
      <c r="L59" s="44">
        <f t="shared" si="8"/>
        <v>220</v>
      </c>
      <c r="M59" s="44">
        <f t="shared" si="8"/>
        <v>0</v>
      </c>
      <c r="N59" s="44">
        <f t="shared" si="8"/>
        <v>0</v>
      </c>
      <c r="O59" s="44">
        <f t="shared" si="8"/>
        <v>0</v>
      </c>
      <c r="P59" s="44">
        <f t="shared" si="8"/>
        <v>0</v>
      </c>
      <c r="Q59" s="44">
        <f t="shared" si="8"/>
        <v>0</v>
      </c>
      <c r="R59" s="44">
        <f t="shared" si="8"/>
        <v>0</v>
      </c>
      <c r="S59" s="44">
        <f t="shared" si="8"/>
        <v>0</v>
      </c>
      <c r="T59" s="44">
        <f t="shared" si="8"/>
        <v>4434825</v>
      </c>
      <c r="U59" s="44">
        <f t="shared" si="8"/>
        <v>0</v>
      </c>
      <c r="V59" s="44">
        <f t="shared" si="8"/>
        <v>4299428</v>
      </c>
      <c r="W59" s="44">
        <f t="shared" si="8"/>
        <v>0</v>
      </c>
      <c r="X59" s="44">
        <f t="shared" si="8"/>
        <v>135397</v>
      </c>
      <c r="Y59" s="44">
        <f t="shared" si="8"/>
        <v>19689</v>
      </c>
    </row>
    <row r="60" s="1" customFormat="1" ht="31" customHeight="1" spans="1:25">
      <c r="A60" s="31">
        <v>1</v>
      </c>
      <c r="B60" s="32" t="s">
        <v>39</v>
      </c>
      <c r="C60" s="33" t="s">
        <v>40</v>
      </c>
      <c r="D60" s="34" t="s">
        <v>143</v>
      </c>
      <c r="E60" s="72" t="s">
        <v>144</v>
      </c>
      <c r="F60" s="36" t="s">
        <v>18</v>
      </c>
      <c r="G60" s="71" t="s">
        <v>145</v>
      </c>
      <c r="H60" s="34" t="s">
        <v>44</v>
      </c>
      <c r="I60" s="34" t="s">
        <v>44</v>
      </c>
      <c r="J60" s="67">
        <v>1335</v>
      </c>
      <c r="K60" s="73"/>
      <c r="L60" s="68"/>
      <c r="M60" s="68"/>
      <c r="N60" s="68"/>
      <c r="O60" s="68"/>
      <c r="P60" s="68"/>
      <c r="Q60" s="68"/>
      <c r="R60" s="68"/>
      <c r="S60" s="68"/>
      <c r="T60" s="39">
        <f t="shared" si="7"/>
        <v>348400</v>
      </c>
      <c r="U60" s="69"/>
      <c r="V60" s="69">
        <v>337900</v>
      </c>
      <c r="W60" s="69"/>
      <c r="X60" s="69">
        <v>10500</v>
      </c>
      <c r="Y60" s="67">
        <v>1077</v>
      </c>
    </row>
    <row r="61" s="1" customFormat="1" ht="31" customHeight="1" spans="1:25">
      <c r="A61" s="31">
        <v>2</v>
      </c>
      <c r="B61" s="32" t="s">
        <v>39</v>
      </c>
      <c r="C61" s="33" t="s">
        <v>40</v>
      </c>
      <c r="D61" s="34" t="s">
        <v>143</v>
      </c>
      <c r="E61" s="34" t="s">
        <v>146</v>
      </c>
      <c r="F61" s="36" t="s">
        <v>18</v>
      </c>
      <c r="G61" s="89" t="s">
        <v>147</v>
      </c>
      <c r="H61" s="34" t="s">
        <v>44</v>
      </c>
      <c r="I61" s="34" t="s">
        <v>44</v>
      </c>
      <c r="J61" s="43">
        <v>1800</v>
      </c>
      <c r="K61" s="46"/>
      <c r="L61" s="46"/>
      <c r="M61" s="46"/>
      <c r="N61" s="46"/>
      <c r="O61" s="46"/>
      <c r="P61" s="46"/>
      <c r="Q61" s="46"/>
      <c r="R61" s="46"/>
      <c r="S61" s="46"/>
      <c r="T61" s="39">
        <f t="shared" si="7"/>
        <v>361808</v>
      </c>
      <c r="U61" s="47"/>
      <c r="V61" s="47">
        <v>350000</v>
      </c>
      <c r="W61" s="47"/>
      <c r="X61" s="47">
        <v>11808</v>
      </c>
      <c r="Y61" s="43">
        <v>1005</v>
      </c>
    </row>
    <row r="62" s="2" customFormat="1" ht="31" customHeight="1" spans="1:25">
      <c r="A62" s="31">
        <v>3</v>
      </c>
      <c r="B62" s="32" t="s">
        <v>39</v>
      </c>
      <c r="C62" s="33" t="s">
        <v>40</v>
      </c>
      <c r="D62" s="34" t="s">
        <v>143</v>
      </c>
      <c r="E62" s="34" t="s">
        <v>148</v>
      </c>
      <c r="F62" s="36" t="s">
        <v>18</v>
      </c>
      <c r="G62" s="89" t="s">
        <v>149</v>
      </c>
      <c r="H62" s="34" t="s">
        <v>44</v>
      </c>
      <c r="I62" s="34" t="s">
        <v>44</v>
      </c>
      <c r="J62" s="43">
        <v>600</v>
      </c>
      <c r="K62" s="46"/>
      <c r="L62" s="46"/>
      <c r="M62" s="46"/>
      <c r="N62" s="46"/>
      <c r="O62" s="46"/>
      <c r="P62" s="46"/>
      <c r="Q62" s="46"/>
      <c r="R62" s="46"/>
      <c r="S62" s="46"/>
      <c r="T62" s="39">
        <f t="shared" si="7"/>
        <v>120600</v>
      </c>
      <c r="U62" s="47"/>
      <c r="V62" s="47">
        <v>117000</v>
      </c>
      <c r="W62" s="47"/>
      <c r="X62" s="47">
        <v>3600</v>
      </c>
      <c r="Y62" s="43">
        <v>780</v>
      </c>
    </row>
    <row r="63" s="10" customFormat="1" ht="31" customHeight="1" spans="1:25">
      <c r="A63" s="31">
        <v>4</v>
      </c>
      <c r="B63" s="48" t="s">
        <v>39</v>
      </c>
      <c r="C63" s="49" t="s">
        <v>40</v>
      </c>
      <c r="D63" s="50" t="s">
        <v>143</v>
      </c>
      <c r="E63" s="50" t="s">
        <v>150</v>
      </c>
      <c r="F63" s="51" t="s">
        <v>20</v>
      </c>
      <c r="G63" s="90" t="s">
        <v>151</v>
      </c>
      <c r="H63" s="50" t="s">
        <v>44</v>
      </c>
      <c r="I63" s="50" t="s">
        <v>44</v>
      </c>
      <c r="J63" s="53"/>
      <c r="K63" s="53"/>
      <c r="L63" s="53">
        <v>115</v>
      </c>
      <c r="M63" s="53"/>
      <c r="N63" s="53"/>
      <c r="O63" s="53"/>
      <c r="P63" s="53"/>
      <c r="Q63" s="53"/>
      <c r="R63" s="53"/>
      <c r="S63" s="53"/>
      <c r="T63" s="39">
        <f t="shared" si="7"/>
        <v>218500</v>
      </c>
      <c r="U63" s="55"/>
      <c r="V63" s="55">
        <v>212130</v>
      </c>
      <c r="W63" s="55"/>
      <c r="X63" s="55">
        <v>6370</v>
      </c>
      <c r="Y63" s="41">
        <v>953</v>
      </c>
    </row>
    <row r="64" s="2" customFormat="1" ht="31" customHeight="1" spans="1:25">
      <c r="A64" s="31">
        <v>5</v>
      </c>
      <c r="B64" s="32" t="s">
        <v>39</v>
      </c>
      <c r="C64" s="33" t="s">
        <v>40</v>
      </c>
      <c r="D64" s="34" t="s">
        <v>143</v>
      </c>
      <c r="E64" s="34" t="s">
        <v>152</v>
      </c>
      <c r="F64" s="36" t="s">
        <v>18</v>
      </c>
      <c r="G64" s="80" t="s">
        <v>153</v>
      </c>
      <c r="H64" s="34" t="s">
        <v>44</v>
      </c>
      <c r="I64" s="34" t="s">
        <v>44</v>
      </c>
      <c r="J64" s="38">
        <v>530</v>
      </c>
      <c r="K64" s="38"/>
      <c r="L64" s="38"/>
      <c r="M64" s="38"/>
      <c r="N64" s="38"/>
      <c r="O64" s="38"/>
      <c r="P64" s="38"/>
      <c r="Q64" s="38"/>
      <c r="R64" s="38"/>
      <c r="S64" s="38"/>
      <c r="T64" s="39">
        <f t="shared" si="7"/>
        <v>283800</v>
      </c>
      <c r="U64" s="45"/>
      <c r="V64" s="45">
        <v>275300</v>
      </c>
      <c r="W64" s="45"/>
      <c r="X64" s="45">
        <v>8500</v>
      </c>
      <c r="Y64" s="41">
        <v>1300</v>
      </c>
    </row>
    <row r="65" s="4" customFormat="1" ht="31" customHeight="1" spans="1:25">
      <c r="A65" s="31">
        <v>6</v>
      </c>
      <c r="B65" s="32" t="s">
        <v>39</v>
      </c>
      <c r="C65" s="33" t="s">
        <v>40</v>
      </c>
      <c r="D65" s="34" t="s">
        <v>143</v>
      </c>
      <c r="E65" s="34" t="s">
        <v>154</v>
      </c>
      <c r="F65" s="36" t="s">
        <v>18</v>
      </c>
      <c r="G65" s="91" t="s">
        <v>155</v>
      </c>
      <c r="H65" s="34" t="s">
        <v>44</v>
      </c>
      <c r="I65" s="34" t="s">
        <v>44</v>
      </c>
      <c r="J65" s="38">
        <v>1897</v>
      </c>
      <c r="K65" s="38"/>
      <c r="L65" s="38"/>
      <c r="M65" s="38"/>
      <c r="N65" s="38"/>
      <c r="O65" s="38"/>
      <c r="P65" s="38"/>
      <c r="Q65" s="38"/>
      <c r="R65" s="38"/>
      <c r="S65" s="38"/>
      <c r="T65" s="39">
        <f t="shared" si="7"/>
        <v>264000</v>
      </c>
      <c r="U65" s="45"/>
      <c r="V65" s="45">
        <v>256000</v>
      </c>
      <c r="W65" s="45"/>
      <c r="X65" s="45">
        <v>8000</v>
      </c>
      <c r="Y65" s="41">
        <v>588</v>
      </c>
    </row>
    <row r="66" s="4" customFormat="1" ht="31" customHeight="1" spans="1:25">
      <c r="A66" s="31">
        <v>7</v>
      </c>
      <c r="B66" s="32" t="s">
        <v>39</v>
      </c>
      <c r="C66" s="33" t="s">
        <v>40</v>
      </c>
      <c r="D66" s="34" t="s">
        <v>143</v>
      </c>
      <c r="E66" s="34" t="s">
        <v>156</v>
      </c>
      <c r="F66" s="36" t="s">
        <v>18</v>
      </c>
      <c r="G66" s="89" t="s">
        <v>157</v>
      </c>
      <c r="H66" s="34" t="s">
        <v>44</v>
      </c>
      <c r="I66" s="34" t="s">
        <v>44</v>
      </c>
      <c r="J66" s="43">
        <v>765</v>
      </c>
      <c r="K66" s="46"/>
      <c r="L66" s="46"/>
      <c r="M66" s="46"/>
      <c r="N66" s="46"/>
      <c r="O66" s="46"/>
      <c r="P66" s="46"/>
      <c r="Q66" s="46"/>
      <c r="R66" s="46"/>
      <c r="S66" s="46"/>
      <c r="T66" s="39">
        <f t="shared" si="7"/>
        <v>349800</v>
      </c>
      <c r="U66" s="47"/>
      <c r="V66" s="47">
        <v>339300</v>
      </c>
      <c r="W66" s="47"/>
      <c r="X66" s="47">
        <v>10500</v>
      </c>
      <c r="Y66" s="43">
        <v>1140</v>
      </c>
    </row>
    <row r="67" s="4" customFormat="1" ht="31" customHeight="1" spans="1:25">
      <c r="A67" s="31">
        <v>8</v>
      </c>
      <c r="B67" s="32" t="s">
        <v>39</v>
      </c>
      <c r="C67" s="33" t="s">
        <v>40</v>
      </c>
      <c r="D67" s="34" t="s">
        <v>143</v>
      </c>
      <c r="E67" s="34" t="s">
        <v>158</v>
      </c>
      <c r="F67" s="36" t="s">
        <v>18</v>
      </c>
      <c r="G67" s="89" t="s">
        <v>159</v>
      </c>
      <c r="H67" s="34" t="s">
        <v>44</v>
      </c>
      <c r="I67" s="34" t="s">
        <v>44</v>
      </c>
      <c r="J67" s="43">
        <v>1100</v>
      </c>
      <c r="K67" s="46"/>
      <c r="L67" s="46"/>
      <c r="M67" s="46"/>
      <c r="N67" s="46"/>
      <c r="O67" s="46"/>
      <c r="P67" s="46"/>
      <c r="Q67" s="46"/>
      <c r="R67" s="46"/>
      <c r="S67" s="46"/>
      <c r="T67" s="39">
        <f t="shared" si="7"/>
        <v>518100</v>
      </c>
      <c r="U67" s="47"/>
      <c r="V67" s="47">
        <v>500000</v>
      </c>
      <c r="W67" s="47"/>
      <c r="X67" s="47">
        <v>18100</v>
      </c>
      <c r="Y67" s="43">
        <v>2087</v>
      </c>
    </row>
    <row r="68" s="4" customFormat="1" ht="38" customHeight="1" spans="1:25">
      <c r="A68" s="31">
        <v>9</v>
      </c>
      <c r="B68" s="32" t="s">
        <v>39</v>
      </c>
      <c r="C68" s="33" t="s">
        <v>40</v>
      </c>
      <c r="D68" s="34" t="s">
        <v>143</v>
      </c>
      <c r="E68" s="34" t="s">
        <v>160</v>
      </c>
      <c r="F68" s="36" t="s">
        <v>20</v>
      </c>
      <c r="G68" s="89" t="s">
        <v>161</v>
      </c>
      <c r="H68" s="34" t="s">
        <v>44</v>
      </c>
      <c r="I68" s="34" t="s">
        <v>44</v>
      </c>
      <c r="J68" s="43"/>
      <c r="K68" s="46"/>
      <c r="L68" s="43">
        <v>85</v>
      </c>
      <c r="M68" s="46"/>
      <c r="N68" s="46"/>
      <c r="O68" s="46"/>
      <c r="P68" s="46"/>
      <c r="Q68" s="46"/>
      <c r="R68" s="46"/>
      <c r="S68" s="46"/>
      <c r="T68" s="39">
        <f t="shared" si="7"/>
        <v>161500</v>
      </c>
      <c r="U68" s="47"/>
      <c r="V68" s="47">
        <v>156700</v>
      </c>
      <c r="W68" s="47"/>
      <c r="X68" s="47">
        <v>4800</v>
      </c>
      <c r="Y68" s="43">
        <v>1041</v>
      </c>
    </row>
    <row r="69" s="4" customFormat="1" ht="32" customHeight="1" spans="1:25">
      <c r="A69" s="31">
        <v>10</v>
      </c>
      <c r="B69" s="32" t="s">
        <v>39</v>
      </c>
      <c r="C69" s="33" t="s">
        <v>40</v>
      </c>
      <c r="D69" s="34" t="s">
        <v>143</v>
      </c>
      <c r="E69" s="34" t="s">
        <v>162</v>
      </c>
      <c r="F69" s="36" t="s">
        <v>18</v>
      </c>
      <c r="G69" s="89" t="s">
        <v>163</v>
      </c>
      <c r="H69" s="34" t="s">
        <v>44</v>
      </c>
      <c r="I69" s="34" t="s">
        <v>44</v>
      </c>
      <c r="J69" s="43">
        <v>180</v>
      </c>
      <c r="K69" s="46"/>
      <c r="L69" s="46"/>
      <c r="M69" s="46"/>
      <c r="N69" s="46"/>
      <c r="O69" s="46"/>
      <c r="P69" s="46"/>
      <c r="Q69" s="46"/>
      <c r="R69" s="46"/>
      <c r="S69" s="46"/>
      <c r="T69" s="39">
        <f t="shared" si="7"/>
        <v>69300</v>
      </c>
      <c r="U69" s="47"/>
      <c r="V69" s="47">
        <v>67200</v>
      </c>
      <c r="W69" s="47"/>
      <c r="X69" s="47">
        <v>2100</v>
      </c>
      <c r="Y69" s="43">
        <v>465</v>
      </c>
    </row>
    <row r="70" s="4" customFormat="1" ht="36" customHeight="1" spans="1:25">
      <c r="A70" s="31">
        <v>11</v>
      </c>
      <c r="B70" s="32" t="s">
        <v>39</v>
      </c>
      <c r="C70" s="33" t="s">
        <v>40</v>
      </c>
      <c r="D70" s="34" t="s">
        <v>143</v>
      </c>
      <c r="E70" s="34" t="s">
        <v>164</v>
      </c>
      <c r="F70" s="36" t="s">
        <v>20</v>
      </c>
      <c r="G70" s="89" t="s">
        <v>165</v>
      </c>
      <c r="H70" s="34" t="s">
        <v>44</v>
      </c>
      <c r="I70" s="34" t="s">
        <v>44</v>
      </c>
      <c r="J70" s="43"/>
      <c r="K70" s="46"/>
      <c r="L70" s="46">
        <v>65</v>
      </c>
      <c r="M70" s="46"/>
      <c r="N70" s="46"/>
      <c r="O70" s="46"/>
      <c r="P70" s="46"/>
      <c r="Q70" s="46"/>
      <c r="R70" s="46"/>
      <c r="S70" s="46"/>
      <c r="T70" s="39">
        <f t="shared" si="7"/>
        <v>39000</v>
      </c>
      <c r="U70" s="47"/>
      <c r="V70" s="47">
        <v>37800</v>
      </c>
      <c r="W70" s="47"/>
      <c r="X70" s="47">
        <v>1200</v>
      </c>
      <c r="Y70" s="43">
        <v>1150</v>
      </c>
    </row>
    <row r="71" s="4" customFormat="1" ht="29" customHeight="1" spans="1:25">
      <c r="A71" s="31">
        <v>12</v>
      </c>
      <c r="B71" s="32" t="s">
        <v>39</v>
      </c>
      <c r="C71" s="33" t="s">
        <v>40</v>
      </c>
      <c r="D71" s="34" t="s">
        <v>143</v>
      </c>
      <c r="E71" s="35" t="s">
        <v>166</v>
      </c>
      <c r="F71" s="36" t="s">
        <v>18</v>
      </c>
      <c r="G71" s="80" t="s">
        <v>167</v>
      </c>
      <c r="H71" s="34" t="s">
        <v>44</v>
      </c>
      <c r="I71" s="34" t="s">
        <v>44</v>
      </c>
      <c r="J71" s="38">
        <v>1287</v>
      </c>
      <c r="K71" s="38"/>
      <c r="L71" s="38"/>
      <c r="M71" s="38"/>
      <c r="N71" s="38"/>
      <c r="O71" s="38"/>
      <c r="P71" s="38"/>
      <c r="Q71" s="38"/>
      <c r="R71" s="38"/>
      <c r="S71" s="38"/>
      <c r="T71" s="39">
        <f t="shared" si="7"/>
        <v>185328</v>
      </c>
      <c r="U71" s="40"/>
      <c r="V71" s="40">
        <v>179828</v>
      </c>
      <c r="W71" s="40"/>
      <c r="X71" s="40">
        <v>5500</v>
      </c>
      <c r="Y71" s="41">
        <v>278</v>
      </c>
    </row>
    <row r="72" s="4" customFormat="1" ht="35" customHeight="1" spans="1:25">
      <c r="A72" s="31">
        <v>13</v>
      </c>
      <c r="B72" s="32" t="s">
        <v>39</v>
      </c>
      <c r="C72" s="33" t="s">
        <v>40</v>
      </c>
      <c r="D72" s="34" t="s">
        <v>143</v>
      </c>
      <c r="E72" s="34" t="s">
        <v>168</v>
      </c>
      <c r="F72" s="36" t="s">
        <v>18</v>
      </c>
      <c r="G72" s="89" t="s">
        <v>169</v>
      </c>
      <c r="H72" s="34" t="s">
        <v>44</v>
      </c>
      <c r="I72" s="34" t="s">
        <v>44</v>
      </c>
      <c r="J72" s="43"/>
      <c r="K72" s="46"/>
      <c r="L72" s="46"/>
      <c r="M72" s="46"/>
      <c r="N72" s="46"/>
      <c r="O72" s="46"/>
      <c r="P72" s="46"/>
      <c r="Q72" s="46"/>
      <c r="R72" s="46"/>
      <c r="S72" s="46"/>
      <c r="T72" s="39">
        <f t="shared" si="7"/>
        <v>132000</v>
      </c>
      <c r="U72" s="47"/>
      <c r="V72" s="47">
        <v>124000</v>
      </c>
      <c r="W72" s="47"/>
      <c r="X72" s="47">
        <v>8000</v>
      </c>
      <c r="Y72" s="43">
        <v>1100</v>
      </c>
    </row>
    <row r="73" s="4" customFormat="1" ht="33" customHeight="1" spans="1:25">
      <c r="A73" s="31">
        <v>14</v>
      </c>
      <c r="B73" s="32" t="s">
        <v>39</v>
      </c>
      <c r="C73" s="33" t="s">
        <v>40</v>
      </c>
      <c r="D73" s="34" t="s">
        <v>143</v>
      </c>
      <c r="E73" s="34" t="s">
        <v>170</v>
      </c>
      <c r="F73" s="36" t="s">
        <v>20</v>
      </c>
      <c r="G73" s="89" t="s">
        <v>171</v>
      </c>
      <c r="H73" s="34" t="s">
        <v>44</v>
      </c>
      <c r="I73" s="34" t="s">
        <v>44</v>
      </c>
      <c r="J73" s="43"/>
      <c r="K73" s="46"/>
      <c r="L73" s="46">
        <v>100</v>
      </c>
      <c r="M73" s="46"/>
      <c r="N73" s="46"/>
      <c r="O73" s="46"/>
      <c r="P73" s="46"/>
      <c r="Q73" s="46"/>
      <c r="R73" s="46"/>
      <c r="S73" s="46"/>
      <c r="T73" s="39">
        <f t="shared" si="7"/>
        <v>190000</v>
      </c>
      <c r="U73" s="47"/>
      <c r="V73" s="47">
        <v>184300</v>
      </c>
      <c r="W73" s="47"/>
      <c r="X73" s="47">
        <v>5700</v>
      </c>
      <c r="Y73" s="43">
        <v>1848</v>
      </c>
    </row>
    <row r="74" s="3" customFormat="1" ht="32" customHeight="1" spans="1:25">
      <c r="A74" s="44" t="s">
        <v>57</v>
      </c>
      <c r="B74" s="33"/>
      <c r="C74" s="33"/>
      <c r="D74" s="34"/>
      <c r="E74" s="33"/>
      <c r="F74" s="33"/>
      <c r="G74" s="44"/>
      <c r="H74" s="33"/>
      <c r="I74" s="33"/>
      <c r="J74" s="44">
        <f t="shared" ref="J74:Y74" si="9">SUM(J60:J73)</f>
        <v>9494</v>
      </c>
      <c r="K74" s="44">
        <f t="shared" si="9"/>
        <v>0</v>
      </c>
      <c r="L74" s="44">
        <f t="shared" si="9"/>
        <v>365</v>
      </c>
      <c r="M74" s="44">
        <f t="shared" si="9"/>
        <v>0</v>
      </c>
      <c r="N74" s="44">
        <f t="shared" si="9"/>
        <v>0</v>
      </c>
      <c r="O74" s="44">
        <f t="shared" si="9"/>
        <v>0</v>
      </c>
      <c r="P74" s="44">
        <f t="shared" si="9"/>
        <v>0</v>
      </c>
      <c r="Q74" s="44">
        <f t="shared" si="9"/>
        <v>0</v>
      </c>
      <c r="R74" s="44">
        <f t="shared" si="9"/>
        <v>0</v>
      </c>
      <c r="S74" s="44">
        <f t="shared" si="9"/>
        <v>0</v>
      </c>
      <c r="T74" s="44">
        <f t="shared" si="9"/>
        <v>3242136</v>
      </c>
      <c r="U74" s="44">
        <f t="shared" si="9"/>
        <v>0</v>
      </c>
      <c r="V74" s="44">
        <f t="shared" si="9"/>
        <v>3137458</v>
      </c>
      <c r="W74" s="44">
        <f t="shared" si="9"/>
        <v>0</v>
      </c>
      <c r="X74" s="44">
        <f t="shared" si="9"/>
        <v>104678</v>
      </c>
      <c r="Y74" s="44">
        <f t="shared" si="9"/>
        <v>14812</v>
      </c>
    </row>
    <row r="75" s="2" customFormat="1" ht="40" customHeight="1" spans="1:25">
      <c r="A75" s="32">
        <v>1</v>
      </c>
      <c r="B75" s="32" t="s">
        <v>39</v>
      </c>
      <c r="C75" s="42" t="s">
        <v>40</v>
      </c>
      <c r="D75" s="34" t="s">
        <v>172</v>
      </c>
      <c r="E75" s="34" t="s">
        <v>173</v>
      </c>
      <c r="F75" s="36" t="s">
        <v>18</v>
      </c>
      <c r="G75" s="79" t="s">
        <v>174</v>
      </c>
      <c r="H75" s="34" t="s">
        <v>44</v>
      </c>
      <c r="I75" s="34" t="s">
        <v>44</v>
      </c>
      <c r="J75" s="43">
        <v>2341</v>
      </c>
      <c r="K75" s="46"/>
      <c r="L75" s="46"/>
      <c r="M75" s="46"/>
      <c r="N75" s="46"/>
      <c r="O75" s="46"/>
      <c r="P75" s="46"/>
      <c r="Q75" s="46"/>
      <c r="R75" s="46"/>
      <c r="S75" s="46"/>
      <c r="T75" s="39">
        <f t="shared" ref="T75:T77" si="10">U75+V75+W75+X75</f>
        <v>326826</v>
      </c>
      <c r="U75" s="92"/>
      <c r="V75" s="92">
        <v>317274</v>
      </c>
      <c r="W75" s="92"/>
      <c r="X75" s="40">
        <v>9552</v>
      </c>
      <c r="Y75" s="43">
        <v>1251</v>
      </c>
    </row>
    <row r="76" s="2" customFormat="1" ht="36" customHeight="1" spans="1:25">
      <c r="A76" s="32">
        <v>2</v>
      </c>
      <c r="B76" s="32" t="s">
        <v>39</v>
      </c>
      <c r="C76" s="33" t="s">
        <v>40</v>
      </c>
      <c r="D76" s="34" t="s">
        <v>172</v>
      </c>
      <c r="E76" s="67" t="s">
        <v>175</v>
      </c>
      <c r="F76" s="67" t="s">
        <v>18</v>
      </c>
      <c r="G76" s="71" t="s">
        <v>176</v>
      </c>
      <c r="H76" s="67" t="s">
        <v>44</v>
      </c>
      <c r="I76" s="67" t="s">
        <v>44</v>
      </c>
      <c r="J76" s="73">
        <v>2360</v>
      </c>
      <c r="K76" s="68"/>
      <c r="L76" s="68"/>
      <c r="M76" s="68"/>
      <c r="N76" s="68"/>
      <c r="O76" s="68"/>
      <c r="P76" s="68"/>
      <c r="Q76" s="68"/>
      <c r="R76" s="68"/>
      <c r="S76" s="68"/>
      <c r="T76" s="39">
        <f t="shared" si="10"/>
        <v>356440</v>
      </c>
      <c r="U76" s="70"/>
      <c r="V76" s="70">
        <v>343200</v>
      </c>
      <c r="W76" s="70"/>
      <c r="X76" s="40">
        <v>13240</v>
      </c>
      <c r="Y76" s="41">
        <v>1330</v>
      </c>
    </row>
    <row r="77" s="2" customFormat="1" ht="27" spans="1:25">
      <c r="A77" s="32">
        <v>3</v>
      </c>
      <c r="B77" s="32" t="s">
        <v>39</v>
      </c>
      <c r="C77" s="34" t="s">
        <v>40</v>
      </c>
      <c r="D77" s="34" t="s">
        <v>172</v>
      </c>
      <c r="E77" s="34" t="s">
        <v>177</v>
      </c>
      <c r="F77" s="36" t="s">
        <v>18</v>
      </c>
      <c r="G77" s="79" t="s">
        <v>178</v>
      </c>
      <c r="H77" s="34" t="s">
        <v>44</v>
      </c>
      <c r="I77" s="34" t="s">
        <v>44</v>
      </c>
      <c r="J77" s="43">
        <v>996</v>
      </c>
      <c r="K77" s="46"/>
      <c r="L77" s="46"/>
      <c r="M77" s="46"/>
      <c r="N77" s="46"/>
      <c r="O77" s="46"/>
      <c r="P77" s="46"/>
      <c r="Q77" s="46"/>
      <c r="R77" s="46"/>
      <c r="S77" s="46"/>
      <c r="T77" s="39">
        <f t="shared" si="10"/>
        <v>372350</v>
      </c>
      <c r="U77" s="92"/>
      <c r="V77" s="92">
        <v>361400</v>
      </c>
      <c r="W77" s="92"/>
      <c r="X77" s="40">
        <v>10950</v>
      </c>
      <c r="Y77" s="43">
        <v>1036</v>
      </c>
    </row>
    <row r="78" s="4" customFormat="1" ht="27" spans="1:25">
      <c r="A78" s="32">
        <v>4</v>
      </c>
      <c r="B78" s="32" t="s">
        <v>39</v>
      </c>
      <c r="C78" s="34" t="s">
        <v>40</v>
      </c>
      <c r="D78" s="34" t="s">
        <v>172</v>
      </c>
      <c r="E78" s="72" t="s">
        <v>179</v>
      </c>
      <c r="F78" s="36" t="s">
        <v>18</v>
      </c>
      <c r="G78" s="79" t="s">
        <v>180</v>
      </c>
      <c r="H78" s="34" t="s">
        <v>44</v>
      </c>
      <c r="I78" s="34" t="s">
        <v>44</v>
      </c>
      <c r="J78" s="38">
        <v>2048.4</v>
      </c>
      <c r="K78" s="73"/>
      <c r="L78" s="68"/>
      <c r="M78" s="68"/>
      <c r="N78" s="68"/>
      <c r="O78" s="68"/>
      <c r="P78" s="68"/>
      <c r="Q78" s="68"/>
      <c r="R78" s="68"/>
      <c r="S78" s="68"/>
      <c r="T78" s="39">
        <v>367145.93</v>
      </c>
      <c r="U78" s="70"/>
      <c r="V78" s="70">
        <v>356120</v>
      </c>
      <c r="W78" s="70"/>
      <c r="X78" s="40">
        <v>11025.93</v>
      </c>
      <c r="Y78" s="67">
        <v>1662</v>
      </c>
    </row>
    <row r="79" s="4" customFormat="1" ht="27" spans="1:25">
      <c r="A79" s="32">
        <v>5</v>
      </c>
      <c r="B79" s="32" t="s">
        <v>39</v>
      </c>
      <c r="C79" s="34" t="s">
        <v>40</v>
      </c>
      <c r="D79" s="33" t="s">
        <v>172</v>
      </c>
      <c r="E79" s="34" t="s">
        <v>181</v>
      </c>
      <c r="F79" s="36" t="s">
        <v>18</v>
      </c>
      <c r="G79" s="79" t="s">
        <v>182</v>
      </c>
      <c r="H79" s="34" t="s">
        <v>44</v>
      </c>
      <c r="I79" s="34" t="s">
        <v>44</v>
      </c>
      <c r="J79" s="43">
        <v>1020</v>
      </c>
      <c r="K79" s="46"/>
      <c r="L79" s="46"/>
      <c r="M79" s="46"/>
      <c r="N79" s="46"/>
      <c r="O79" s="46"/>
      <c r="P79" s="46"/>
      <c r="Q79" s="46"/>
      <c r="R79" s="46"/>
      <c r="S79" s="46"/>
      <c r="T79" s="39">
        <f>U79+V79+W79+X79</f>
        <v>336600</v>
      </c>
      <c r="U79" s="47"/>
      <c r="V79" s="47">
        <v>326600</v>
      </c>
      <c r="W79" s="47"/>
      <c r="X79" s="40">
        <v>10000</v>
      </c>
      <c r="Y79" s="43">
        <v>1450</v>
      </c>
    </row>
    <row r="80" s="4" customFormat="1" ht="24" spans="1:25">
      <c r="A80" s="32">
        <v>6</v>
      </c>
      <c r="B80" s="34" t="s">
        <v>39</v>
      </c>
      <c r="C80" s="34" t="s">
        <v>40</v>
      </c>
      <c r="D80" s="34" t="s">
        <v>172</v>
      </c>
      <c r="E80" s="34" t="s">
        <v>183</v>
      </c>
      <c r="F80" s="36" t="s">
        <v>18</v>
      </c>
      <c r="G80" s="93" t="s">
        <v>184</v>
      </c>
      <c r="H80" s="34" t="s">
        <v>44</v>
      </c>
      <c r="I80" s="34" t="s">
        <v>44</v>
      </c>
      <c r="J80" s="43">
        <v>1861.9</v>
      </c>
      <c r="K80" s="46"/>
      <c r="L80" s="46"/>
      <c r="M80" s="46"/>
      <c r="N80" s="46"/>
      <c r="O80" s="46"/>
      <c r="P80" s="46"/>
      <c r="Q80" s="46"/>
      <c r="R80" s="46"/>
      <c r="S80" s="46"/>
      <c r="T80" s="39">
        <v>302831.29</v>
      </c>
      <c r="U80" s="47"/>
      <c r="V80" s="47">
        <v>293423.29</v>
      </c>
      <c r="W80" s="47"/>
      <c r="X80" s="40">
        <v>9408</v>
      </c>
      <c r="Y80" s="41">
        <v>801</v>
      </c>
    </row>
    <row r="81" s="5" customFormat="1" ht="27" spans="1:25">
      <c r="A81" s="32">
        <v>7</v>
      </c>
      <c r="B81" s="43" t="s">
        <v>58</v>
      </c>
      <c r="C81" s="43" t="s">
        <v>40</v>
      </c>
      <c r="D81" s="33" t="s">
        <v>172</v>
      </c>
      <c r="E81" s="34" t="s">
        <v>185</v>
      </c>
      <c r="F81" s="51" t="s">
        <v>18</v>
      </c>
      <c r="G81" s="90" t="s">
        <v>186</v>
      </c>
      <c r="H81" s="34" t="s">
        <v>44</v>
      </c>
      <c r="I81" s="34" t="s">
        <v>44</v>
      </c>
      <c r="J81" s="38">
        <v>1236</v>
      </c>
      <c r="K81" s="38"/>
      <c r="L81" s="38"/>
      <c r="M81" s="38"/>
      <c r="N81" s="38"/>
      <c r="O81" s="38"/>
      <c r="P81" s="38"/>
      <c r="Q81" s="38"/>
      <c r="R81" s="38"/>
      <c r="S81" s="38"/>
      <c r="T81" s="39">
        <f>U81+V81+W81+X81</f>
        <v>266392</v>
      </c>
      <c r="U81" s="94"/>
      <c r="V81" s="95">
        <v>258533</v>
      </c>
      <c r="W81" s="94"/>
      <c r="X81" s="96">
        <v>7859</v>
      </c>
      <c r="Y81" s="41">
        <v>432</v>
      </c>
    </row>
    <row r="82" s="5" customFormat="1" ht="21" customHeight="1" spans="1:25">
      <c r="A82" s="32">
        <v>8</v>
      </c>
      <c r="B82" s="34" t="s">
        <v>39</v>
      </c>
      <c r="C82" s="33" t="s">
        <v>40</v>
      </c>
      <c r="D82" s="33" t="s">
        <v>172</v>
      </c>
      <c r="E82" s="34" t="s">
        <v>187</v>
      </c>
      <c r="F82" s="36" t="s">
        <v>20</v>
      </c>
      <c r="G82" s="79" t="s">
        <v>188</v>
      </c>
      <c r="H82" s="34" t="s">
        <v>44</v>
      </c>
      <c r="I82" s="34" t="s">
        <v>44</v>
      </c>
      <c r="J82" s="38"/>
      <c r="K82" s="38"/>
      <c r="L82" s="38">
        <v>91</v>
      </c>
      <c r="M82" s="38"/>
      <c r="N82" s="38"/>
      <c r="O82" s="38"/>
      <c r="P82" s="38"/>
      <c r="Q82" s="38"/>
      <c r="R82" s="38"/>
      <c r="S82" s="38"/>
      <c r="T82" s="39">
        <f>U82+V82+W82+X82</f>
        <v>172900</v>
      </c>
      <c r="U82" s="39"/>
      <c r="V82" s="39">
        <v>166770</v>
      </c>
      <c r="W82" s="39"/>
      <c r="X82" s="96">
        <v>6130</v>
      </c>
      <c r="Y82" s="41">
        <v>1260</v>
      </c>
    </row>
    <row r="83" s="3" customFormat="1" ht="21" customHeight="1" spans="1:25">
      <c r="A83" s="32">
        <v>9</v>
      </c>
      <c r="B83" s="34" t="s">
        <v>39</v>
      </c>
      <c r="C83" s="33" t="s">
        <v>40</v>
      </c>
      <c r="D83" s="33" t="s">
        <v>172</v>
      </c>
      <c r="E83" s="34" t="s">
        <v>189</v>
      </c>
      <c r="F83" s="36" t="s">
        <v>20</v>
      </c>
      <c r="G83" s="79" t="s">
        <v>190</v>
      </c>
      <c r="H83" s="34" t="s">
        <v>44</v>
      </c>
      <c r="I83" s="34" t="s">
        <v>44</v>
      </c>
      <c r="J83" s="38"/>
      <c r="K83" s="38"/>
      <c r="L83" s="38">
        <v>60</v>
      </c>
      <c r="M83" s="38"/>
      <c r="N83" s="38"/>
      <c r="O83" s="38"/>
      <c r="P83" s="38"/>
      <c r="Q83" s="38"/>
      <c r="R83" s="38"/>
      <c r="S83" s="38"/>
      <c r="T83" s="39">
        <f>U83+V83+W83+X83</f>
        <v>114000</v>
      </c>
      <c r="U83" s="39"/>
      <c r="V83" s="39">
        <v>110178</v>
      </c>
      <c r="W83" s="39"/>
      <c r="X83" s="40">
        <v>3822</v>
      </c>
      <c r="Y83" s="41">
        <v>566</v>
      </c>
    </row>
    <row r="84" s="3" customFormat="1" ht="32" customHeight="1" spans="1:25">
      <c r="A84" s="44" t="s">
        <v>57</v>
      </c>
      <c r="B84" s="33"/>
      <c r="C84" s="33"/>
      <c r="D84" s="34"/>
      <c r="E84" s="33"/>
      <c r="F84" s="33"/>
      <c r="G84" s="33"/>
      <c r="H84" s="33"/>
      <c r="I84" s="33"/>
      <c r="J84" s="44">
        <f t="shared" ref="J84:Y84" si="11">SUM(J75:J83)</f>
        <v>11863.3</v>
      </c>
      <c r="K84" s="44">
        <f t="shared" si="11"/>
        <v>0</v>
      </c>
      <c r="L84" s="44">
        <f t="shared" si="11"/>
        <v>151</v>
      </c>
      <c r="M84" s="44">
        <f t="shared" si="11"/>
        <v>0</v>
      </c>
      <c r="N84" s="44">
        <f t="shared" si="11"/>
        <v>0</v>
      </c>
      <c r="O84" s="44">
        <f t="shared" si="11"/>
        <v>0</v>
      </c>
      <c r="P84" s="44">
        <f t="shared" si="11"/>
        <v>0</v>
      </c>
      <c r="Q84" s="44">
        <f t="shared" si="11"/>
        <v>0</v>
      </c>
      <c r="R84" s="44">
        <f t="shared" si="11"/>
        <v>0</v>
      </c>
      <c r="S84" s="44">
        <f t="shared" si="11"/>
        <v>0</v>
      </c>
      <c r="T84" s="44">
        <f t="shared" si="11"/>
        <v>2615485.22</v>
      </c>
      <c r="U84" s="44">
        <f t="shared" si="11"/>
        <v>0</v>
      </c>
      <c r="V84" s="44">
        <f t="shared" si="11"/>
        <v>2533498.29</v>
      </c>
      <c r="W84" s="44">
        <f t="shared" si="11"/>
        <v>0</v>
      </c>
      <c r="X84" s="44">
        <f t="shared" si="11"/>
        <v>81986.93</v>
      </c>
      <c r="Y84" s="44">
        <f t="shared" si="11"/>
        <v>9788</v>
      </c>
    </row>
    <row r="85" s="1" customFormat="1" ht="33" customHeight="1" spans="1:25">
      <c r="A85" s="32">
        <v>1</v>
      </c>
      <c r="B85" s="32" t="s">
        <v>58</v>
      </c>
      <c r="C85" s="97" t="s">
        <v>40</v>
      </c>
      <c r="D85" s="97" t="s">
        <v>191</v>
      </c>
      <c r="E85" s="35" t="s">
        <v>192</v>
      </c>
      <c r="F85" s="36" t="s">
        <v>18</v>
      </c>
      <c r="G85" s="98" t="s">
        <v>193</v>
      </c>
      <c r="H85" s="97" t="s">
        <v>44</v>
      </c>
      <c r="I85" s="97" t="s">
        <v>44</v>
      </c>
      <c r="J85" s="38">
        <v>640</v>
      </c>
      <c r="K85" s="38"/>
      <c r="L85" s="38"/>
      <c r="M85" s="38"/>
      <c r="N85" s="38"/>
      <c r="O85" s="38"/>
      <c r="P85" s="38"/>
      <c r="Q85" s="38"/>
      <c r="R85" s="38"/>
      <c r="S85" s="38"/>
      <c r="T85" s="38">
        <v>255200</v>
      </c>
      <c r="U85" s="38"/>
      <c r="V85" s="38">
        <v>247244</v>
      </c>
      <c r="W85" s="38"/>
      <c r="X85" s="38">
        <v>7956</v>
      </c>
      <c r="Y85" s="99">
        <v>2051</v>
      </c>
    </row>
    <row r="86" s="2" customFormat="1" ht="32" customHeight="1" spans="1:25">
      <c r="A86" s="32">
        <v>2</v>
      </c>
      <c r="B86" s="32" t="s">
        <v>58</v>
      </c>
      <c r="C86" s="97" t="s">
        <v>40</v>
      </c>
      <c r="D86" s="97" t="s">
        <v>191</v>
      </c>
      <c r="E86" s="35" t="s">
        <v>194</v>
      </c>
      <c r="F86" s="36" t="s">
        <v>20</v>
      </c>
      <c r="G86" s="100" t="s">
        <v>195</v>
      </c>
      <c r="H86" s="34" t="s">
        <v>44</v>
      </c>
      <c r="I86" s="34" t="s">
        <v>44</v>
      </c>
      <c r="J86" s="38" t="s">
        <v>195</v>
      </c>
      <c r="K86" s="38"/>
      <c r="L86" s="38">
        <v>187</v>
      </c>
      <c r="M86" s="38"/>
      <c r="N86" s="38"/>
      <c r="O86" s="38"/>
      <c r="P86" s="38"/>
      <c r="Q86" s="38"/>
      <c r="R86" s="38"/>
      <c r="S86" s="38"/>
      <c r="T86" s="38">
        <v>218800</v>
      </c>
      <c r="U86" s="38"/>
      <c r="V86" s="38">
        <v>211891</v>
      </c>
      <c r="W86" s="38"/>
      <c r="X86" s="38">
        <v>6909</v>
      </c>
      <c r="Y86" s="99">
        <v>2138</v>
      </c>
    </row>
    <row r="87" s="2" customFormat="1" ht="27" spans="1:25">
      <c r="A87" s="32">
        <v>3</v>
      </c>
      <c r="B87" s="32" t="s">
        <v>58</v>
      </c>
      <c r="C87" s="97" t="s">
        <v>40</v>
      </c>
      <c r="D87" s="97" t="s">
        <v>191</v>
      </c>
      <c r="E87" s="35" t="s">
        <v>196</v>
      </c>
      <c r="F87" s="36" t="s">
        <v>18</v>
      </c>
      <c r="G87" s="36" t="s">
        <v>197</v>
      </c>
      <c r="H87" s="34" t="s">
        <v>44</v>
      </c>
      <c r="I87" s="34" t="s">
        <v>44</v>
      </c>
      <c r="J87" s="38">
        <v>650</v>
      </c>
      <c r="K87" s="38"/>
      <c r="L87" s="38"/>
      <c r="M87" s="38"/>
      <c r="N87" s="38"/>
      <c r="O87" s="38"/>
      <c r="P87" s="38"/>
      <c r="Q87" s="38"/>
      <c r="R87" s="38"/>
      <c r="S87" s="38"/>
      <c r="T87" s="38">
        <v>286000</v>
      </c>
      <c r="U87" s="38"/>
      <c r="V87" s="38">
        <v>277498</v>
      </c>
      <c r="W87" s="38"/>
      <c r="X87" s="38">
        <v>8502</v>
      </c>
      <c r="Y87" s="99">
        <v>685</v>
      </c>
    </row>
    <row r="88" s="2" customFormat="1" ht="27" customHeight="1" spans="1:25">
      <c r="A88" s="32">
        <v>4</v>
      </c>
      <c r="B88" s="32" t="s">
        <v>58</v>
      </c>
      <c r="C88" s="97" t="s">
        <v>40</v>
      </c>
      <c r="D88" s="97" t="s">
        <v>191</v>
      </c>
      <c r="E88" s="35" t="s">
        <v>198</v>
      </c>
      <c r="F88" s="36" t="s">
        <v>18</v>
      </c>
      <c r="G88" s="36" t="s">
        <v>199</v>
      </c>
      <c r="H88" s="43" t="s">
        <v>44</v>
      </c>
      <c r="I88" s="43" t="s">
        <v>44</v>
      </c>
      <c r="J88" s="38">
        <v>2420</v>
      </c>
      <c r="K88" s="38"/>
      <c r="L88" s="38"/>
      <c r="M88" s="38"/>
      <c r="N88" s="38"/>
      <c r="O88" s="38">
        <v>5130</v>
      </c>
      <c r="P88" s="38"/>
      <c r="Q88" s="38"/>
      <c r="R88" s="38"/>
      <c r="S88" s="38"/>
      <c r="T88" s="38">
        <v>246240</v>
      </c>
      <c r="U88" s="38"/>
      <c r="V88" s="38">
        <v>238906</v>
      </c>
      <c r="W88" s="38"/>
      <c r="X88" s="38">
        <v>7334</v>
      </c>
      <c r="Y88" s="99">
        <v>421</v>
      </c>
    </row>
    <row r="89" s="4" customFormat="1" ht="30" customHeight="1" spans="1:25">
      <c r="A89" s="32">
        <v>5</v>
      </c>
      <c r="B89" s="32" t="s">
        <v>58</v>
      </c>
      <c r="C89" s="33" t="s">
        <v>40</v>
      </c>
      <c r="D89" s="34" t="s">
        <v>200</v>
      </c>
      <c r="E89" s="35" t="s">
        <v>201</v>
      </c>
      <c r="F89" s="36" t="s">
        <v>18</v>
      </c>
      <c r="G89" s="98" t="s">
        <v>202</v>
      </c>
      <c r="H89" s="34" t="s">
        <v>44</v>
      </c>
      <c r="I89" s="34" t="s">
        <v>44</v>
      </c>
      <c r="J89" s="38">
        <v>1000</v>
      </c>
      <c r="K89" s="38"/>
      <c r="L89" s="38"/>
      <c r="M89" s="38"/>
      <c r="N89" s="38"/>
      <c r="O89" s="38"/>
      <c r="P89" s="38"/>
      <c r="Q89" s="38"/>
      <c r="R89" s="38"/>
      <c r="S89" s="38"/>
      <c r="T89" s="38">
        <v>330000</v>
      </c>
      <c r="U89" s="38"/>
      <c r="V89" s="38">
        <v>319404</v>
      </c>
      <c r="W89" s="38"/>
      <c r="X89" s="38">
        <v>10596</v>
      </c>
      <c r="Y89" s="99">
        <v>2768</v>
      </c>
    </row>
    <row r="90" s="4" customFormat="1" ht="31" customHeight="1" spans="1:25">
      <c r="A90" s="32">
        <v>6</v>
      </c>
      <c r="B90" s="32" t="s">
        <v>58</v>
      </c>
      <c r="C90" s="97" t="s">
        <v>40</v>
      </c>
      <c r="D90" s="97" t="s">
        <v>191</v>
      </c>
      <c r="E90" s="97" t="s">
        <v>203</v>
      </c>
      <c r="F90" s="34" t="s">
        <v>18</v>
      </c>
      <c r="G90" s="79" t="s">
        <v>204</v>
      </c>
      <c r="H90" s="97" t="s">
        <v>44</v>
      </c>
      <c r="I90" s="97" t="s">
        <v>44</v>
      </c>
      <c r="J90" s="38">
        <v>900</v>
      </c>
      <c r="K90" s="38"/>
      <c r="L90" s="38"/>
      <c r="M90" s="38"/>
      <c r="N90" s="38"/>
      <c r="O90" s="38"/>
      <c r="P90" s="38"/>
      <c r="Q90" s="38"/>
      <c r="R90" s="38"/>
      <c r="S90" s="38"/>
      <c r="T90" s="38">
        <v>346500</v>
      </c>
      <c r="U90" s="38"/>
      <c r="V90" s="38">
        <v>336105</v>
      </c>
      <c r="W90" s="38"/>
      <c r="X90" s="38">
        <v>10395</v>
      </c>
      <c r="Y90" s="99">
        <v>1580</v>
      </c>
    </row>
    <row r="91" s="5" customFormat="1" ht="28" customHeight="1" spans="1:25">
      <c r="A91" s="32">
        <v>7</v>
      </c>
      <c r="B91" s="32" t="s">
        <v>58</v>
      </c>
      <c r="C91" s="97" t="s">
        <v>40</v>
      </c>
      <c r="D91" s="97" t="s">
        <v>191</v>
      </c>
      <c r="E91" s="35" t="s">
        <v>205</v>
      </c>
      <c r="F91" s="36" t="s">
        <v>18</v>
      </c>
      <c r="G91" s="36" t="s">
        <v>206</v>
      </c>
      <c r="H91" s="43" t="s">
        <v>44</v>
      </c>
      <c r="I91" s="43" t="s">
        <v>44</v>
      </c>
      <c r="J91" s="38">
        <v>450</v>
      </c>
      <c r="K91" s="38"/>
      <c r="L91" s="38"/>
      <c r="M91" s="38"/>
      <c r="N91" s="38"/>
      <c r="O91" s="38"/>
      <c r="P91" s="38"/>
      <c r="Q91" s="38"/>
      <c r="R91" s="38"/>
      <c r="S91" s="38"/>
      <c r="T91" s="38">
        <v>247500</v>
      </c>
      <c r="U91" s="38"/>
      <c r="V91" s="38">
        <v>240075</v>
      </c>
      <c r="W91" s="38"/>
      <c r="X91" s="38">
        <v>7425</v>
      </c>
      <c r="Y91" s="99">
        <v>983</v>
      </c>
    </row>
    <row r="92" s="5" customFormat="1" ht="24" customHeight="1" spans="1:25">
      <c r="A92" s="32">
        <v>8</v>
      </c>
      <c r="B92" s="32" t="s">
        <v>58</v>
      </c>
      <c r="C92" s="97" t="s">
        <v>40</v>
      </c>
      <c r="D92" s="97" t="s">
        <v>191</v>
      </c>
      <c r="E92" s="35" t="s">
        <v>207</v>
      </c>
      <c r="F92" s="36" t="s">
        <v>18</v>
      </c>
      <c r="G92" s="36" t="s">
        <v>208</v>
      </c>
      <c r="H92" s="34" t="s">
        <v>44</v>
      </c>
      <c r="I92" s="34" t="s">
        <v>44</v>
      </c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>
        <v>568100</v>
      </c>
      <c r="U92" s="38"/>
      <c r="V92" s="38">
        <v>551100</v>
      </c>
      <c r="W92" s="38"/>
      <c r="X92" s="38">
        <v>17000</v>
      </c>
      <c r="Y92" s="99">
        <v>1229</v>
      </c>
    </row>
    <row r="93" s="5" customFormat="1" ht="30" customHeight="1" spans="1:25">
      <c r="A93" s="32">
        <v>9</v>
      </c>
      <c r="B93" s="32" t="s">
        <v>58</v>
      </c>
      <c r="C93" s="97" t="s">
        <v>40</v>
      </c>
      <c r="D93" s="34" t="s">
        <v>200</v>
      </c>
      <c r="E93" s="35" t="s">
        <v>209</v>
      </c>
      <c r="F93" s="36" t="s">
        <v>18</v>
      </c>
      <c r="G93" s="36" t="s">
        <v>210</v>
      </c>
      <c r="H93" s="34" t="s">
        <v>44</v>
      </c>
      <c r="I93" s="34" t="s">
        <v>44</v>
      </c>
      <c r="J93" s="38">
        <v>1301</v>
      </c>
      <c r="K93" s="38"/>
      <c r="L93" s="38"/>
      <c r="M93" s="38"/>
      <c r="N93" s="38"/>
      <c r="O93" s="38"/>
      <c r="P93" s="38"/>
      <c r="Q93" s="38"/>
      <c r="R93" s="38"/>
      <c r="S93" s="38"/>
      <c r="T93" s="38">
        <v>482295</v>
      </c>
      <c r="U93" s="38"/>
      <c r="V93" s="38">
        <v>467795</v>
      </c>
      <c r="W93" s="38"/>
      <c r="X93" s="38">
        <v>14500</v>
      </c>
      <c r="Y93" s="99">
        <v>1336</v>
      </c>
    </row>
    <row r="94" s="3" customFormat="1" ht="32" customHeight="1" spans="1:25">
      <c r="A94" s="44" t="s">
        <v>57</v>
      </c>
      <c r="B94" s="33"/>
      <c r="C94" s="33"/>
      <c r="D94" s="34"/>
      <c r="E94" s="33"/>
      <c r="F94" s="33"/>
      <c r="G94" s="101"/>
      <c r="H94" s="33"/>
      <c r="I94" s="33"/>
      <c r="J94" s="44">
        <f t="shared" ref="J94:S94" si="12">SUM(J90:J93)</f>
        <v>2651</v>
      </c>
      <c r="K94" s="44">
        <f t="shared" si="12"/>
        <v>0</v>
      </c>
      <c r="L94" s="44">
        <f t="shared" si="12"/>
        <v>0</v>
      </c>
      <c r="M94" s="44">
        <f t="shared" si="12"/>
        <v>0</v>
      </c>
      <c r="N94" s="44">
        <f t="shared" si="12"/>
        <v>0</v>
      </c>
      <c r="O94" s="44">
        <f t="shared" si="12"/>
        <v>0</v>
      </c>
      <c r="P94" s="44">
        <f t="shared" si="12"/>
        <v>0</v>
      </c>
      <c r="Q94" s="44">
        <f t="shared" si="12"/>
        <v>0</v>
      </c>
      <c r="R94" s="44">
        <f t="shared" si="12"/>
        <v>0</v>
      </c>
      <c r="S94" s="44">
        <f t="shared" si="12"/>
        <v>0</v>
      </c>
      <c r="T94" s="44">
        <f t="shared" ref="T94:Y94" si="13">SUM(T85:T93)</f>
        <v>2980635</v>
      </c>
      <c r="U94" s="44">
        <f t="shared" si="13"/>
        <v>0</v>
      </c>
      <c r="V94" s="44">
        <f t="shared" si="13"/>
        <v>2890018</v>
      </c>
      <c r="W94" s="44">
        <f t="shared" si="13"/>
        <v>0</v>
      </c>
      <c r="X94" s="44">
        <f t="shared" si="13"/>
        <v>90617</v>
      </c>
      <c r="Y94" s="44">
        <f t="shared" si="13"/>
        <v>13191</v>
      </c>
    </row>
    <row r="95" s="1" customFormat="1" ht="42" customHeight="1" spans="1:25">
      <c r="A95" s="102">
        <v>1</v>
      </c>
      <c r="B95" s="103" t="s">
        <v>58</v>
      </c>
      <c r="C95" s="103" t="s">
        <v>40</v>
      </c>
      <c r="D95" s="33" t="s">
        <v>211</v>
      </c>
      <c r="E95" s="34" t="s">
        <v>212</v>
      </c>
      <c r="F95" s="104" t="s">
        <v>18</v>
      </c>
      <c r="G95" s="43" t="s">
        <v>213</v>
      </c>
      <c r="H95" s="34" t="s">
        <v>44</v>
      </c>
      <c r="I95" s="34" t="s">
        <v>44</v>
      </c>
      <c r="J95" s="38">
        <v>2000</v>
      </c>
      <c r="K95" s="38"/>
      <c r="L95" s="38"/>
      <c r="M95" s="38"/>
      <c r="N95" s="38"/>
      <c r="O95" s="38"/>
      <c r="P95" s="38"/>
      <c r="Q95" s="38"/>
      <c r="R95" s="38"/>
      <c r="S95" s="38"/>
      <c r="T95" s="38">
        <f t="shared" ref="T95:T99" si="14">SUM(U95:X95)</f>
        <v>309004</v>
      </c>
      <c r="U95" s="96"/>
      <c r="V95" s="40">
        <v>300000</v>
      </c>
      <c r="W95" s="96"/>
      <c r="X95" s="96">
        <v>9004</v>
      </c>
      <c r="Y95" s="41">
        <v>696</v>
      </c>
    </row>
    <row r="96" s="1" customFormat="1" ht="42" customHeight="1" spans="1:25">
      <c r="A96" s="102">
        <v>2</v>
      </c>
      <c r="B96" s="103" t="s">
        <v>58</v>
      </c>
      <c r="C96" s="103" t="s">
        <v>40</v>
      </c>
      <c r="D96" s="33" t="s">
        <v>211</v>
      </c>
      <c r="E96" s="34" t="s">
        <v>214</v>
      </c>
      <c r="F96" s="104" t="s">
        <v>18</v>
      </c>
      <c r="G96" s="43" t="s">
        <v>215</v>
      </c>
      <c r="H96" s="34" t="s">
        <v>44</v>
      </c>
      <c r="I96" s="34" t="s">
        <v>44</v>
      </c>
      <c r="J96" s="38">
        <v>379.4</v>
      </c>
      <c r="K96" s="38"/>
      <c r="L96" s="38"/>
      <c r="M96" s="38"/>
      <c r="N96" s="38"/>
      <c r="O96" s="38"/>
      <c r="P96" s="38"/>
      <c r="Q96" s="38"/>
      <c r="R96" s="38"/>
      <c r="S96" s="38"/>
      <c r="T96" s="38">
        <f t="shared" si="14"/>
        <v>250250</v>
      </c>
      <c r="U96" s="96"/>
      <c r="V96" s="40">
        <v>242800</v>
      </c>
      <c r="W96" s="96"/>
      <c r="X96" s="96">
        <v>7450</v>
      </c>
      <c r="Y96" s="41">
        <v>463</v>
      </c>
    </row>
    <row r="97" s="1" customFormat="1" ht="42" customHeight="1" spans="1:28">
      <c r="A97" s="102">
        <v>3</v>
      </c>
      <c r="B97" s="103" t="s">
        <v>58</v>
      </c>
      <c r="C97" s="103" t="s">
        <v>40</v>
      </c>
      <c r="D97" s="33" t="s">
        <v>211</v>
      </c>
      <c r="E97" s="34" t="s">
        <v>216</v>
      </c>
      <c r="F97" s="104" t="s">
        <v>18</v>
      </c>
      <c r="G97" s="43" t="s">
        <v>217</v>
      </c>
      <c r="H97" s="34" t="s">
        <v>44</v>
      </c>
      <c r="I97" s="34" t="s">
        <v>44</v>
      </c>
      <c r="J97" s="38">
        <v>3361</v>
      </c>
      <c r="K97" s="38"/>
      <c r="L97" s="38"/>
      <c r="M97" s="38"/>
      <c r="N97" s="38"/>
      <c r="O97" s="38"/>
      <c r="P97" s="38"/>
      <c r="Q97" s="38"/>
      <c r="R97" s="38"/>
      <c r="S97" s="38"/>
      <c r="T97" s="38">
        <f t="shared" si="14"/>
        <v>360576</v>
      </c>
      <c r="U97" s="96"/>
      <c r="V97" s="40">
        <v>350000</v>
      </c>
      <c r="W97" s="96"/>
      <c r="X97" s="96">
        <v>10576</v>
      </c>
      <c r="Y97" s="41">
        <v>1663</v>
      </c>
    </row>
    <row r="98" s="1" customFormat="1" ht="54" customHeight="1" spans="1:28">
      <c r="A98" s="102">
        <v>4</v>
      </c>
      <c r="B98" s="103" t="s">
        <v>58</v>
      </c>
      <c r="C98" s="103" t="s">
        <v>40</v>
      </c>
      <c r="D98" s="33" t="s">
        <v>211</v>
      </c>
      <c r="E98" s="34" t="s">
        <v>218</v>
      </c>
      <c r="F98" s="104" t="s">
        <v>18</v>
      </c>
      <c r="G98" s="43" t="s">
        <v>219</v>
      </c>
      <c r="H98" s="34" t="s">
        <v>44</v>
      </c>
      <c r="I98" s="34" t="s">
        <v>44</v>
      </c>
      <c r="J98" s="38">
        <v>872</v>
      </c>
      <c r="K98" s="38"/>
      <c r="L98" s="38"/>
      <c r="M98" s="38"/>
      <c r="N98" s="38"/>
      <c r="O98" s="38"/>
      <c r="P98" s="38"/>
      <c r="Q98" s="38"/>
      <c r="R98" s="38"/>
      <c r="S98" s="38"/>
      <c r="T98" s="38">
        <f t="shared" si="14"/>
        <v>400840</v>
      </c>
      <c r="U98" s="96"/>
      <c r="V98" s="40">
        <v>388800</v>
      </c>
      <c r="W98" s="96"/>
      <c r="X98" s="96">
        <v>12040</v>
      </c>
      <c r="Y98" s="41">
        <v>1941</v>
      </c>
    </row>
    <row r="99" s="1" customFormat="1" ht="40" customHeight="1" spans="1:28">
      <c r="A99" s="102">
        <v>5</v>
      </c>
      <c r="B99" s="103" t="s">
        <v>58</v>
      </c>
      <c r="C99" s="103" t="s">
        <v>40</v>
      </c>
      <c r="D99" s="33" t="s">
        <v>211</v>
      </c>
      <c r="E99" s="34" t="s">
        <v>220</v>
      </c>
      <c r="F99" s="104" t="s">
        <v>18</v>
      </c>
      <c r="G99" s="50" t="s">
        <v>221</v>
      </c>
      <c r="H99" s="34" t="s">
        <v>44</v>
      </c>
      <c r="I99" s="34" t="s">
        <v>44</v>
      </c>
      <c r="J99" s="38">
        <v>4000</v>
      </c>
      <c r="K99" s="38"/>
      <c r="L99" s="38"/>
      <c r="M99" s="38"/>
      <c r="N99" s="38"/>
      <c r="O99" s="38"/>
      <c r="P99" s="38"/>
      <c r="Q99" s="38"/>
      <c r="R99" s="38"/>
      <c r="S99" s="38"/>
      <c r="T99" s="38">
        <f t="shared" si="14"/>
        <v>515040</v>
      </c>
      <c r="U99" s="96"/>
      <c r="V99" s="40">
        <v>500000</v>
      </c>
      <c r="W99" s="96"/>
      <c r="X99" s="96">
        <v>15040</v>
      </c>
      <c r="Y99" s="41">
        <v>2091</v>
      </c>
    </row>
    <row r="100" s="1" customFormat="1" ht="37" customHeight="1" spans="1:28">
      <c r="A100" s="102">
        <v>6</v>
      </c>
      <c r="B100" s="103" t="s">
        <v>58</v>
      </c>
      <c r="C100" s="103" t="s">
        <v>40</v>
      </c>
      <c r="D100" s="33" t="s">
        <v>211</v>
      </c>
      <c r="E100" s="105" t="s">
        <v>222</v>
      </c>
      <c r="F100" s="104" t="s">
        <v>18</v>
      </c>
      <c r="G100" s="43" t="s">
        <v>223</v>
      </c>
      <c r="H100" s="34" t="s">
        <v>44</v>
      </c>
      <c r="I100" s="34" t="s">
        <v>44</v>
      </c>
      <c r="J100" s="38">
        <v>1058</v>
      </c>
      <c r="K100" s="38"/>
      <c r="L100" s="38"/>
      <c r="M100" s="38"/>
      <c r="N100" s="38"/>
      <c r="O100" s="38"/>
      <c r="P100" s="38"/>
      <c r="Q100" s="38"/>
      <c r="R100" s="38"/>
      <c r="S100" s="38"/>
      <c r="T100" s="38">
        <f t="shared" ref="T100:T107" si="15">SUM(V100:X100)</f>
        <v>309004</v>
      </c>
      <c r="U100" s="96"/>
      <c r="V100" s="40">
        <v>300000</v>
      </c>
      <c r="W100" s="96"/>
      <c r="X100" s="96">
        <v>9004</v>
      </c>
      <c r="Y100" s="41">
        <v>706</v>
      </c>
    </row>
    <row r="101" s="1" customFormat="1" ht="54" customHeight="1" spans="1:28">
      <c r="A101" s="102">
        <v>7</v>
      </c>
      <c r="B101" s="103" t="s">
        <v>58</v>
      </c>
      <c r="C101" s="103" t="s">
        <v>40</v>
      </c>
      <c r="D101" s="33" t="s">
        <v>211</v>
      </c>
      <c r="E101" s="34" t="s">
        <v>224</v>
      </c>
      <c r="F101" s="104" t="s">
        <v>18</v>
      </c>
      <c r="G101" s="43" t="s">
        <v>225</v>
      </c>
      <c r="H101" s="34" t="s">
        <v>44</v>
      </c>
      <c r="I101" s="34" t="s">
        <v>44</v>
      </c>
      <c r="J101" s="38">
        <v>800</v>
      </c>
      <c r="K101" s="38"/>
      <c r="L101" s="38"/>
      <c r="M101" s="38"/>
      <c r="N101" s="38"/>
      <c r="O101" s="38"/>
      <c r="P101" s="38"/>
      <c r="Q101" s="38"/>
      <c r="R101" s="38"/>
      <c r="S101" s="38"/>
      <c r="T101" s="38">
        <f>SUM(U101:X101)</f>
        <v>360800</v>
      </c>
      <c r="U101" s="96"/>
      <c r="V101" s="40">
        <v>350000</v>
      </c>
      <c r="W101" s="96"/>
      <c r="X101" s="96">
        <v>10800</v>
      </c>
      <c r="Y101" s="41">
        <v>1140</v>
      </c>
    </row>
    <row r="102" s="1" customFormat="1" ht="54" customHeight="1" spans="1:28">
      <c r="A102" s="102">
        <v>8</v>
      </c>
      <c r="B102" s="103" t="s">
        <v>58</v>
      </c>
      <c r="C102" s="103" t="s">
        <v>40</v>
      </c>
      <c r="D102" s="33" t="s">
        <v>211</v>
      </c>
      <c r="E102" s="105" t="s">
        <v>226</v>
      </c>
      <c r="F102" s="104" t="s">
        <v>18</v>
      </c>
      <c r="G102" s="43" t="s">
        <v>227</v>
      </c>
      <c r="H102" s="34" t="s">
        <v>44</v>
      </c>
      <c r="I102" s="34" t="s">
        <v>44</v>
      </c>
      <c r="J102" s="38">
        <v>1060</v>
      </c>
      <c r="K102" s="38"/>
      <c r="L102" s="38"/>
      <c r="M102" s="38"/>
      <c r="N102" s="38"/>
      <c r="O102" s="38"/>
      <c r="P102" s="38"/>
      <c r="Q102" s="38"/>
      <c r="R102" s="38"/>
      <c r="S102" s="38"/>
      <c r="T102" s="38">
        <f t="shared" si="15"/>
        <v>386100</v>
      </c>
      <c r="U102" s="96"/>
      <c r="V102" s="40">
        <v>374000</v>
      </c>
      <c r="W102" s="96"/>
      <c r="X102" s="96">
        <v>12100</v>
      </c>
      <c r="Y102" s="41">
        <v>1287</v>
      </c>
    </row>
    <row r="103" s="2" customFormat="1" ht="40.5" spans="1:28">
      <c r="A103" s="102">
        <v>9</v>
      </c>
      <c r="B103" s="103" t="s">
        <v>58</v>
      </c>
      <c r="C103" s="103" t="s">
        <v>40</v>
      </c>
      <c r="D103" s="33" t="s">
        <v>211</v>
      </c>
      <c r="E103" s="105" t="s">
        <v>228</v>
      </c>
      <c r="F103" s="104" t="s">
        <v>18</v>
      </c>
      <c r="G103" s="43" t="s">
        <v>229</v>
      </c>
      <c r="H103" s="34" t="s">
        <v>44</v>
      </c>
      <c r="I103" s="34" t="s">
        <v>44</v>
      </c>
      <c r="J103" s="38">
        <v>819</v>
      </c>
      <c r="K103" s="38"/>
      <c r="L103" s="38"/>
      <c r="M103" s="38"/>
      <c r="N103" s="38"/>
      <c r="O103" s="38"/>
      <c r="P103" s="38"/>
      <c r="Q103" s="38"/>
      <c r="R103" s="38"/>
      <c r="S103" s="38"/>
      <c r="T103" s="38">
        <f>SUM(U103:X103)</f>
        <v>350295</v>
      </c>
      <c r="U103" s="96"/>
      <c r="V103" s="40">
        <v>340000</v>
      </c>
      <c r="W103" s="96"/>
      <c r="X103" s="96">
        <v>10295</v>
      </c>
      <c r="Y103" s="41">
        <v>1080</v>
      </c>
    </row>
    <row r="104" s="1" customFormat="1" ht="34" customHeight="1" spans="1:28">
      <c r="A104" s="102">
        <v>10</v>
      </c>
      <c r="B104" s="103" t="s">
        <v>58</v>
      </c>
      <c r="C104" s="103" t="s">
        <v>40</v>
      </c>
      <c r="D104" s="33" t="s">
        <v>211</v>
      </c>
      <c r="E104" s="105" t="s">
        <v>230</v>
      </c>
      <c r="F104" s="104" t="s">
        <v>18</v>
      </c>
      <c r="G104" s="43" t="s">
        <v>231</v>
      </c>
      <c r="H104" s="34" t="s">
        <v>44</v>
      </c>
      <c r="I104" s="34" t="s">
        <v>44</v>
      </c>
      <c r="J104" s="38">
        <v>1091</v>
      </c>
      <c r="K104" s="38"/>
      <c r="L104" s="38"/>
      <c r="M104" s="38"/>
      <c r="N104" s="38"/>
      <c r="O104" s="38"/>
      <c r="P104" s="38"/>
      <c r="Q104" s="38"/>
      <c r="R104" s="38"/>
      <c r="S104" s="38"/>
      <c r="T104" s="38">
        <f t="shared" si="15"/>
        <v>331248</v>
      </c>
      <c r="U104" s="96"/>
      <c r="V104" s="40">
        <v>321400</v>
      </c>
      <c r="W104" s="96"/>
      <c r="X104" s="96">
        <v>9848</v>
      </c>
      <c r="Y104" s="41">
        <v>978</v>
      </c>
    </row>
    <row r="105" s="1" customFormat="1" ht="78" customHeight="1" spans="1:28">
      <c r="A105" s="102">
        <v>11</v>
      </c>
      <c r="B105" s="103" t="s">
        <v>58</v>
      </c>
      <c r="C105" s="103" t="s">
        <v>40</v>
      </c>
      <c r="D105" s="33" t="s">
        <v>211</v>
      </c>
      <c r="E105" s="34" t="s">
        <v>232</v>
      </c>
      <c r="F105" s="104" t="s">
        <v>18</v>
      </c>
      <c r="G105" s="43" t="s">
        <v>233</v>
      </c>
      <c r="H105" s="34" t="s">
        <v>44</v>
      </c>
      <c r="I105" s="34" t="s">
        <v>44</v>
      </c>
      <c r="J105" s="38">
        <v>520</v>
      </c>
      <c r="K105" s="38"/>
      <c r="L105" s="38"/>
      <c r="M105" s="38"/>
      <c r="N105" s="38"/>
      <c r="O105" s="38"/>
      <c r="P105" s="38"/>
      <c r="Q105" s="38"/>
      <c r="R105" s="38"/>
      <c r="S105" s="38"/>
      <c r="T105" s="38">
        <f t="shared" si="15"/>
        <v>156780</v>
      </c>
      <c r="U105" s="96"/>
      <c r="V105" s="40">
        <v>152000</v>
      </c>
      <c r="W105" s="96"/>
      <c r="X105" s="96">
        <v>4780</v>
      </c>
      <c r="Y105" s="41">
        <v>952</v>
      </c>
    </row>
    <row r="106" s="1" customFormat="1" ht="44" customHeight="1" spans="1:28">
      <c r="A106" s="102">
        <v>12</v>
      </c>
      <c r="B106" s="103" t="s">
        <v>58</v>
      </c>
      <c r="C106" s="103" t="s">
        <v>40</v>
      </c>
      <c r="D106" s="33" t="s">
        <v>211</v>
      </c>
      <c r="E106" s="34" t="s">
        <v>234</v>
      </c>
      <c r="F106" s="104" t="s">
        <v>20</v>
      </c>
      <c r="G106" s="43" t="s">
        <v>235</v>
      </c>
      <c r="H106" s="34" t="s">
        <v>44</v>
      </c>
      <c r="I106" s="34" t="s">
        <v>44</v>
      </c>
      <c r="J106" s="38"/>
      <c r="K106" s="38"/>
      <c r="L106" s="38">
        <v>105</v>
      </c>
      <c r="M106" s="38"/>
      <c r="N106" s="38"/>
      <c r="O106" s="38"/>
      <c r="P106" s="38"/>
      <c r="Q106" s="38"/>
      <c r="R106" s="38"/>
      <c r="S106" s="38"/>
      <c r="T106" s="38">
        <f t="shared" si="15"/>
        <v>199500</v>
      </c>
      <c r="U106" s="96"/>
      <c r="V106" s="40">
        <v>193500</v>
      </c>
      <c r="W106" s="96"/>
      <c r="X106" s="96">
        <v>6000</v>
      </c>
      <c r="Y106" s="41">
        <v>662</v>
      </c>
    </row>
    <row r="107" s="1" customFormat="1" ht="42" customHeight="1" spans="1:28">
      <c r="A107" s="102">
        <v>13</v>
      </c>
      <c r="B107" s="103" t="s">
        <v>58</v>
      </c>
      <c r="C107" s="103" t="s">
        <v>40</v>
      </c>
      <c r="D107" s="33" t="s">
        <v>211</v>
      </c>
      <c r="E107" s="34" t="s">
        <v>236</v>
      </c>
      <c r="F107" s="104" t="s">
        <v>18</v>
      </c>
      <c r="G107" s="43" t="s">
        <v>237</v>
      </c>
      <c r="H107" s="34" t="s">
        <v>44</v>
      </c>
      <c r="I107" s="34" t="s">
        <v>44</v>
      </c>
      <c r="J107" s="38">
        <v>1987</v>
      </c>
      <c r="K107" s="38"/>
      <c r="L107" s="38"/>
      <c r="M107" s="38"/>
      <c r="N107" s="38"/>
      <c r="O107" s="38"/>
      <c r="P107" s="38"/>
      <c r="Q107" s="38"/>
      <c r="R107" s="38"/>
      <c r="S107" s="38"/>
      <c r="T107" s="38">
        <f t="shared" si="15"/>
        <v>346792</v>
      </c>
      <c r="U107" s="96"/>
      <c r="V107" s="40">
        <v>336300</v>
      </c>
      <c r="W107" s="96"/>
      <c r="X107" s="96">
        <v>10492</v>
      </c>
      <c r="Y107" s="41">
        <v>1556</v>
      </c>
    </row>
    <row r="108" s="1" customFormat="1" ht="42" customHeight="1" spans="1:28">
      <c r="A108" s="102">
        <v>14</v>
      </c>
      <c r="B108" s="103" t="s">
        <v>58</v>
      </c>
      <c r="C108" s="103" t="s">
        <v>40</v>
      </c>
      <c r="D108" s="33" t="s">
        <v>211</v>
      </c>
      <c r="E108" s="34" t="s">
        <v>238</v>
      </c>
      <c r="F108" s="104" t="s">
        <v>18</v>
      </c>
      <c r="G108" s="43" t="s">
        <v>239</v>
      </c>
      <c r="H108" s="34" t="s">
        <v>44</v>
      </c>
      <c r="I108" s="34" t="s">
        <v>44</v>
      </c>
      <c r="J108" s="38">
        <v>660</v>
      </c>
      <c r="K108" s="38"/>
      <c r="L108" s="38"/>
      <c r="M108" s="38"/>
      <c r="N108" s="38"/>
      <c r="O108" s="38"/>
      <c r="P108" s="38"/>
      <c r="Q108" s="38"/>
      <c r="R108" s="38"/>
      <c r="S108" s="38"/>
      <c r="T108" s="38">
        <f>V108+X108</f>
        <v>293700</v>
      </c>
      <c r="U108" s="96"/>
      <c r="V108" s="40">
        <v>285000</v>
      </c>
      <c r="W108" s="96"/>
      <c r="X108" s="96">
        <v>8700</v>
      </c>
      <c r="Y108" s="94">
        <v>672</v>
      </c>
      <c r="Z108" s="106"/>
      <c r="AB108" s="2"/>
    </row>
    <row r="109" s="11" customFormat="1" ht="32.1" customHeight="1" spans="1:28">
      <c r="A109" s="107" t="s">
        <v>28</v>
      </c>
      <c r="B109" s="107"/>
      <c r="C109" s="107"/>
      <c r="D109" s="108"/>
      <c r="E109" s="107"/>
      <c r="F109" s="107"/>
      <c r="G109" s="107"/>
      <c r="H109" s="107"/>
      <c r="I109" s="107"/>
      <c r="J109" s="107">
        <f t="shared" ref="J109:Y109" si="16">SUM(J95:J108)</f>
        <v>18607.4</v>
      </c>
      <c r="K109" s="107">
        <f t="shared" si="16"/>
        <v>0</v>
      </c>
      <c r="L109" s="107">
        <f t="shared" si="16"/>
        <v>105</v>
      </c>
      <c r="M109" s="107">
        <f t="shared" si="16"/>
        <v>0</v>
      </c>
      <c r="N109" s="107">
        <f t="shared" si="16"/>
        <v>0</v>
      </c>
      <c r="O109" s="107">
        <f t="shared" si="16"/>
        <v>0</v>
      </c>
      <c r="P109" s="107">
        <f t="shared" si="16"/>
        <v>0</v>
      </c>
      <c r="Q109" s="107">
        <f t="shared" si="16"/>
        <v>0</v>
      </c>
      <c r="R109" s="107">
        <f t="shared" si="16"/>
        <v>0</v>
      </c>
      <c r="S109" s="107">
        <f t="shared" si="16"/>
        <v>0</v>
      </c>
      <c r="T109" s="107">
        <f t="shared" si="16"/>
        <v>4569929</v>
      </c>
      <c r="U109" s="107">
        <f t="shared" si="16"/>
        <v>0</v>
      </c>
      <c r="V109" s="107">
        <f t="shared" si="16"/>
        <v>4433800</v>
      </c>
      <c r="W109" s="107">
        <f t="shared" si="16"/>
        <v>0</v>
      </c>
      <c r="X109" s="107">
        <f t="shared" si="16"/>
        <v>136129</v>
      </c>
      <c r="Y109" s="107">
        <f t="shared" si="16"/>
        <v>15887</v>
      </c>
    </row>
    <row r="110" s="1" customFormat="1" ht="38" customHeight="1" spans="1:28">
      <c r="A110" s="31">
        <v>1</v>
      </c>
      <c r="B110" s="32" t="s">
        <v>39</v>
      </c>
      <c r="C110" s="33" t="s">
        <v>40</v>
      </c>
      <c r="D110" s="34" t="s">
        <v>240</v>
      </c>
      <c r="E110" s="67" t="s">
        <v>241</v>
      </c>
      <c r="F110" s="67" t="s">
        <v>18</v>
      </c>
      <c r="G110" s="67" t="s">
        <v>242</v>
      </c>
      <c r="H110" s="68" t="s">
        <v>44</v>
      </c>
      <c r="I110" s="34" t="s">
        <v>44</v>
      </c>
      <c r="J110" s="67">
        <v>2280</v>
      </c>
      <c r="K110" s="38"/>
      <c r="L110" s="38"/>
      <c r="M110" s="38"/>
      <c r="N110" s="38"/>
      <c r="O110" s="38"/>
      <c r="P110" s="38"/>
      <c r="Q110" s="38"/>
      <c r="R110" s="38"/>
      <c r="S110" s="38"/>
      <c r="T110" s="43">
        <f>V110+X110</f>
        <v>273600</v>
      </c>
      <c r="U110" s="43"/>
      <c r="V110" s="43">
        <v>265300</v>
      </c>
      <c r="W110" s="43"/>
      <c r="X110" s="43">
        <v>8300</v>
      </c>
      <c r="Y110" s="109">
        <v>1760</v>
      </c>
    </row>
    <row r="111" s="1" customFormat="1" ht="38" customHeight="1" spans="1:28">
      <c r="A111" s="31">
        <v>2</v>
      </c>
      <c r="B111" s="32" t="s">
        <v>39</v>
      </c>
      <c r="C111" s="66" t="s">
        <v>40</v>
      </c>
      <c r="D111" s="67" t="s">
        <v>240</v>
      </c>
      <c r="E111" s="67" t="s">
        <v>243</v>
      </c>
      <c r="F111" s="67" t="s">
        <v>18</v>
      </c>
      <c r="G111" s="67" t="s">
        <v>244</v>
      </c>
      <c r="H111" s="68" t="s">
        <v>44</v>
      </c>
      <c r="I111" s="34" t="s">
        <v>44</v>
      </c>
      <c r="J111" s="43">
        <v>900</v>
      </c>
      <c r="K111" s="38"/>
      <c r="L111" s="38"/>
      <c r="M111" s="38"/>
      <c r="N111" s="38"/>
      <c r="O111" s="38"/>
      <c r="P111" s="38"/>
      <c r="Q111" s="38"/>
      <c r="R111" s="38"/>
      <c r="S111" s="38"/>
      <c r="T111" s="43">
        <f>V111+X111</f>
        <v>297000</v>
      </c>
      <c r="U111" s="43"/>
      <c r="V111" s="43">
        <v>288090</v>
      </c>
      <c r="W111" s="43"/>
      <c r="X111" s="43">
        <v>8910</v>
      </c>
      <c r="Y111" s="43">
        <v>753</v>
      </c>
    </row>
    <row r="112" s="2" customFormat="1" ht="67" customHeight="1" spans="1:28">
      <c r="A112" s="31">
        <v>3</v>
      </c>
      <c r="B112" s="32" t="s">
        <v>58</v>
      </c>
      <c r="C112" s="33" t="s">
        <v>40</v>
      </c>
      <c r="D112" s="34" t="s">
        <v>240</v>
      </c>
      <c r="E112" s="67" t="s">
        <v>245</v>
      </c>
      <c r="F112" s="67" t="s">
        <v>18</v>
      </c>
      <c r="G112" s="67" t="s">
        <v>246</v>
      </c>
      <c r="H112" s="68" t="s">
        <v>247</v>
      </c>
      <c r="I112" s="34" t="s">
        <v>44</v>
      </c>
      <c r="J112" s="43">
        <f>1280+1460</f>
        <v>2740</v>
      </c>
      <c r="K112" s="38"/>
      <c r="L112" s="38"/>
      <c r="M112" s="38"/>
      <c r="N112" s="38"/>
      <c r="O112" s="38"/>
      <c r="P112" s="38"/>
      <c r="Q112" s="38"/>
      <c r="R112" s="38"/>
      <c r="S112" s="38"/>
      <c r="T112" s="43">
        <f>V112+X112</f>
        <v>1053760</v>
      </c>
      <c r="U112" s="43"/>
      <c r="V112" s="43">
        <v>1022147</v>
      </c>
      <c r="W112" s="43"/>
      <c r="X112" s="43">
        <v>31613</v>
      </c>
      <c r="Y112" s="43">
        <v>1297</v>
      </c>
    </row>
    <row r="113" s="2" customFormat="1" ht="38" customHeight="1" spans="1:25">
      <c r="A113" s="31">
        <v>4</v>
      </c>
      <c r="B113" s="32" t="s">
        <v>39</v>
      </c>
      <c r="C113" s="33" t="s">
        <v>40</v>
      </c>
      <c r="D113" s="34" t="s">
        <v>240</v>
      </c>
      <c r="E113" s="67" t="s">
        <v>248</v>
      </c>
      <c r="F113" s="67" t="s">
        <v>18</v>
      </c>
      <c r="G113" s="67" t="s">
        <v>249</v>
      </c>
      <c r="H113" s="68" t="s">
        <v>44</v>
      </c>
      <c r="I113" s="34" t="s">
        <v>44</v>
      </c>
      <c r="J113" s="43">
        <v>450</v>
      </c>
      <c r="K113" s="38"/>
      <c r="L113" s="38"/>
      <c r="M113" s="38"/>
      <c r="N113" s="38"/>
      <c r="O113" s="38"/>
      <c r="P113" s="38"/>
      <c r="Q113" s="38"/>
      <c r="R113" s="38"/>
      <c r="S113" s="38"/>
      <c r="T113" s="43">
        <f>V113+X113</f>
        <v>198000</v>
      </c>
      <c r="U113" s="43"/>
      <c r="V113" s="43">
        <v>192060</v>
      </c>
      <c r="W113" s="43"/>
      <c r="X113" s="43">
        <v>5940</v>
      </c>
      <c r="Y113" s="43">
        <v>595</v>
      </c>
    </row>
    <row r="114" s="2" customFormat="1" ht="38" customHeight="1" spans="1:25">
      <c r="A114" s="31">
        <v>5</v>
      </c>
      <c r="B114" s="32" t="s">
        <v>39</v>
      </c>
      <c r="C114" s="33" t="s">
        <v>40</v>
      </c>
      <c r="D114" s="34" t="s">
        <v>240</v>
      </c>
      <c r="E114" s="67" t="s">
        <v>250</v>
      </c>
      <c r="F114" s="67" t="s">
        <v>18</v>
      </c>
      <c r="G114" s="67" t="s">
        <v>251</v>
      </c>
      <c r="H114" s="68" t="s">
        <v>44</v>
      </c>
      <c r="I114" s="34" t="s">
        <v>44</v>
      </c>
      <c r="J114" s="43">
        <v>1394</v>
      </c>
      <c r="K114" s="38"/>
      <c r="L114" s="38"/>
      <c r="M114" s="38"/>
      <c r="N114" s="38"/>
      <c r="O114" s="38"/>
      <c r="P114" s="38"/>
      <c r="Q114" s="38"/>
      <c r="R114" s="38"/>
      <c r="S114" s="38"/>
      <c r="T114" s="43">
        <f>V114+X114</f>
        <v>267648</v>
      </c>
      <c r="U114" s="43"/>
      <c r="V114" s="43">
        <v>259618</v>
      </c>
      <c r="W114" s="43"/>
      <c r="X114" s="43">
        <v>8030</v>
      </c>
      <c r="Y114" s="43">
        <v>888</v>
      </c>
    </row>
    <row r="115" s="2" customFormat="1" ht="38" customHeight="1" spans="1:25">
      <c r="A115" s="31">
        <v>6</v>
      </c>
      <c r="B115" s="32" t="s">
        <v>58</v>
      </c>
      <c r="C115" s="33" t="s">
        <v>40</v>
      </c>
      <c r="D115" s="34" t="s">
        <v>240</v>
      </c>
      <c r="E115" s="67" t="s">
        <v>252</v>
      </c>
      <c r="F115" s="67" t="s">
        <v>18</v>
      </c>
      <c r="G115" s="67" t="s">
        <v>253</v>
      </c>
      <c r="H115" s="68" t="s">
        <v>44</v>
      </c>
      <c r="I115" s="34" t="s">
        <v>44</v>
      </c>
      <c r="J115" s="43">
        <v>1875</v>
      </c>
      <c r="K115" s="38"/>
      <c r="L115" s="38"/>
      <c r="M115" s="38"/>
      <c r="N115" s="38"/>
      <c r="O115" s="38"/>
      <c r="P115" s="38"/>
      <c r="Q115" s="38"/>
      <c r="R115" s="38"/>
      <c r="S115" s="38"/>
      <c r="T115" s="43">
        <f>V115+X115</f>
        <v>251250</v>
      </c>
      <c r="U115" s="43"/>
      <c r="V115" s="43">
        <v>243910</v>
      </c>
      <c r="W115" s="43"/>
      <c r="X115" s="43">
        <v>7340</v>
      </c>
      <c r="Y115" s="43">
        <v>541</v>
      </c>
    </row>
    <row r="116" s="3" customFormat="1" ht="51" customHeight="1" spans="1:25">
      <c r="A116" s="44" t="s">
        <v>57</v>
      </c>
      <c r="B116" s="33"/>
      <c r="C116" s="33"/>
      <c r="D116" s="34"/>
      <c r="E116" s="33"/>
      <c r="F116" s="33"/>
      <c r="G116" s="33"/>
      <c r="H116" s="33"/>
      <c r="I116" s="33"/>
      <c r="J116" s="44">
        <f>SUM(J110:J115)</f>
        <v>9639</v>
      </c>
      <c r="K116" s="44">
        <f t="shared" ref="K116:R116" si="17">SUM(K111:K113)</f>
        <v>0</v>
      </c>
      <c r="L116" s="44">
        <f t="shared" si="17"/>
        <v>0</v>
      </c>
      <c r="M116" s="44">
        <f t="shared" si="17"/>
        <v>0</v>
      </c>
      <c r="N116" s="44">
        <f t="shared" si="17"/>
        <v>0</v>
      </c>
      <c r="O116" s="44">
        <f t="shared" si="17"/>
        <v>0</v>
      </c>
      <c r="P116" s="44">
        <f t="shared" si="17"/>
        <v>0</v>
      </c>
      <c r="Q116" s="44">
        <f t="shared" si="17"/>
        <v>0</v>
      </c>
      <c r="R116" s="44">
        <f t="shared" si="17"/>
        <v>0</v>
      </c>
      <c r="S116" s="38">
        <v>0</v>
      </c>
      <c r="T116" s="44">
        <f t="shared" ref="T116:Y116" si="18">SUM(T110:T112)</f>
        <v>1624360</v>
      </c>
      <c r="U116" s="44">
        <f t="shared" si="18"/>
        <v>0</v>
      </c>
      <c r="V116" s="44">
        <f t="shared" si="18"/>
        <v>1575537</v>
      </c>
      <c r="W116" s="44">
        <f t="shared" si="18"/>
        <v>0</v>
      </c>
      <c r="X116" s="44">
        <f t="shared" si="18"/>
        <v>48823</v>
      </c>
      <c r="Y116" s="44">
        <f t="shared" si="18"/>
        <v>3810</v>
      </c>
    </row>
    <row r="117" s="4" customFormat="1" ht="41" customHeight="1" spans="1:25">
      <c r="A117" s="32">
        <v>1</v>
      </c>
      <c r="B117" s="32" t="s">
        <v>39</v>
      </c>
      <c r="C117" s="33" t="s">
        <v>40</v>
      </c>
      <c r="D117" s="34" t="s">
        <v>254</v>
      </c>
      <c r="E117" s="34" t="s">
        <v>255</v>
      </c>
      <c r="F117" s="36" t="s">
        <v>18</v>
      </c>
      <c r="G117" s="79" t="s">
        <v>256</v>
      </c>
      <c r="H117" s="34" t="s">
        <v>44</v>
      </c>
      <c r="I117" s="34" t="s">
        <v>44</v>
      </c>
      <c r="J117" s="43">
        <v>2564</v>
      </c>
      <c r="K117" s="46"/>
      <c r="L117" s="46"/>
      <c r="M117" s="46"/>
      <c r="N117" s="46"/>
      <c r="O117" s="46"/>
      <c r="P117" s="46"/>
      <c r="Q117" s="46"/>
      <c r="R117" s="46"/>
      <c r="S117" s="46"/>
      <c r="T117" s="39">
        <f t="shared" ref="T117:T124" si="19">V117+X117</f>
        <v>309216</v>
      </c>
      <c r="U117" s="47"/>
      <c r="V117" s="47">
        <v>300000</v>
      </c>
      <c r="W117" s="47"/>
      <c r="X117" s="47">
        <v>9216</v>
      </c>
      <c r="Y117" s="43">
        <v>824</v>
      </c>
    </row>
    <row r="118" s="2" customFormat="1" ht="41" customHeight="1" spans="1:25">
      <c r="A118" s="32">
        <v>2</v>
      </c>
      <c r="B118" s="32" t="s">
        <v>39</v>
      </c>
      <c r="C118" s="33" t="s">
        <v>40</v>
      </c>
      <c r="D118" s="34" t="s">
        <v>254</v>
      </c>
      <c r="E118" s="34" t="s">
        <v>257</v>
      </c>
      <c r="F118" s="36" t="s">
        <v>18</v>
      </c>
      <c r="G118" s="91" t="s">
        <v>258</v>
      </c>
      <c r="H118" s="34" t="s">
        <v>44</v>
      </c>
      <c r="I118" s="34" t="s">
        <v>44</v>
      </c>
      <c r="J118" s="38">
        <v>2241</v>
      </c>
      <c r="K118" s="38"/>
      <c r="L118" s="38"/>
      <c r="M118" s="38"/>
      <c r="N118" s="38"/>
      <c r="O118" s="38"/>
      <c r="P118" s="38"/>
      <c r="Q118" s="38"/>
      <c r="R118" s="38"/>
      <c r="S118" s="38"/>
      <c r="T118" s="39">
        <v>505850</v>
      </c>
      <c r="U118" s="40"/>
      <c r="V118" s="40">
        <v>491100</v>
      </c>
      <c r="W118" s="40"/>
      <c r="X118" s="40">
        <v>14750</v>
      </c>
      <c r="Y118" s="41">
        <v>2159</v>
      </c>
    </row>
    <row r="119" s="2" customFormat="1" ht="41" customHeight="1" spans="1:25">
      <c r="A119" s="32">
        <v>3</v>
      </c>
      <c r="B119" s="32" t="s">
        <v>39</v>
      </c>
      <c r="C119" s="33" t="s">
        <v>40</v>
      </c>
      <c r="D119" s="34" t="s">
        <v>254</v>
      </c>
      <c r="E119" s="34" t="s">
        <v>259</v>
      </c>
      <c r="F119" s="36" t="s">
        <v>18</v>
      </c>
      <c r="G119" s="80" t="s">
        <v>260</v>
      </c>
      <c r="H119" s="34" t="s">
        <v>247</v>
      </c>
      <c r="I119" s="34" t="s">
        <v>44</v>
      </c>
      <c r="J119" s="38">
        <v>2494.5</v>
      </c>
      <c r="K119" s="38"/>
      <c r="L119" s="38"/>
      <c r="M119" s="38"/>
      <c r="N119" s="38"/>
      <c r="O119" s="38"/>
      <c r="P119" s="38"/>
      <c r="Q119" s="38"/>
      <c r="R119" s="38"/>
      <c r="S119" s="38"/>
      <c r="T119" s="39">
        <v>293232</v>
      </c>
      <c r="U119" s="45"/>
      <c r="V119" s="45">
        <v>284000</v>
      </c>
      <c r="W119" s="45"/>
      <c r="X119" s="45">
        <v>9232</v>
      </c>
      <c r="Y119" s="41">
        <v>739</v>
      </c>
    </row>
    <row r="120" s="5" customFormat="1" ht="36" customHeight="1" spans="1:25">
      <c r="A120" s="32">
        <v>4</v>
      </c>
      <c r="B120" s="32" t="s">
        <v>39</v>
      </c>
      <c r="C120" s="33" t="s">
        <v>40</v>
      </c>
      <c r="D120" s="34" t="s">
        <v>254</v>
      </c>
      <c r="E120" s="72" t="s">
        <v>261</v>
      </c>
      <c r="F120" s="36" t="s">
        <v>18</v>
      </c>
      <c r="G120" s="71" t="s">
        <v>262</v>
      </c>
      <c r="H120" s="34" t="s">
        <v>44</v>
      </c>
      <c r="I120" s="34" t="s">
        <v>44</v>
      </c>
      <c r="J120" s="67">
        <v>544</v>
      </c>
      <c r="K120" s="73"/>
      <c r="L120" s="68"/>
      <c r="M120" s="68"/>
      <c r="N120" s="68"/>
      <c r="O120" s="68"/>
      <c r="P120" s="68"/>
      <c r="Q120" s="68"/>
      <c r="R120" s="68"/>
      <c r="S120" s="68"/>
      <c r="T120" s="39">
        <f t="shared" si="19"/>
        <v>228250</v>
      </c>
      <c r="U120" s="69"/>
      <c r="V120" s="69">
        <v>221600</v>
      </c>
      <c r="W120" s="69"/>
      <c r="X120" s="69">
        <v>6650</v>
      </c>
      <c r="Y120" s="67">
        <v>928</v>
      </c>
    </row>
    <row r="121" s="2" customFormat="1" ht="37" customHeight="1" spans="1:25">
      <c r="A121" s="32">
        <v>5</v>
      </c>
      <c r="B121" s="32" t="s">
        <v>39</v>
      </c>
      <c r="C121" s="33" t="s">
        <v>40</v>
      </c>
      <c r="D121" s="34" t="s">
        <v>254</v>
      </c>
      <c r="E121" s="34" t="s">
        <v>263</v>
      </c>
      <c r="F121" s="36" t="s">
        <v>18</v>
      </c>
      <c r="G121" s="91" t="s">
        <v>264</v>
      </c>
      <c r="H121" s="34" t="s">
        <v>44</v>
      </c>
      <c r="I121" s="34" t="s">
        <v>44</v>
      </c>
      <c r="J121" s="38">
        <v>1393.5</v>
      </c>
      <c r="K121" s="38"/>
      <c r="L121" s="38"/>
      <c r="M121" s="38"/>
      <c r="N121" s="38"/>
      <c r="O121" s="38"/>
      <c r="P121" s="38"/>
      <c r="Q121" s="38"/>
      <c r="R121" s="38"/>
      <c r="S121" s="38"/>
      <c r="T121" s="39">
        <f t="shared" si="19"/>
        <v>360460</v>
      </c>
      <c r="U121" s="40"/>
      <c r="V121" s="40">
        <v>349900</v>
      </c>
      <c r="W121" s="40"/>
      <c r="X121" s="40">
        <v>10560</v>
      </c>
      <c r="Y121" s="41">
        <v>1006</v>
      </c>
    </row>
    <row r="122" s="4" customFormat="1" ht="37" customHeight="1" spans="1:25">
      <c r="A122" s="32">
        <v>6</v>
      </c>
      <c r="B122" s="32" t="s">
        <v>39</v>
      </c>
      <c r="C122" s="33" t="s">
        <v>40</v>
      </c>
      <c r="D122" s="34" t="s">
        <v>254</v>
      </c>
      <c r="E122" s="34" t="s">
        <v>265</v>
      </c>
      <c r="F122" s="36" t="s">
        <v>20</v>
      </c>
      <c r="G122" s="79" t="s">
        <v>266</v>
      </c>
      <c r="H122" s="34" t="s">
        <v>44</v>
      </c>
      <c r="I122" s="34" t="s">
        <v>44</v>
      </c>
      <c r="J122" s="43"/>
      <c r="K122" s="46"/>
      <c r="L122" s="43">
        <v>100</v>
      </c>
      <c r="M122" s="46"/>
      <c r="N122" s="46"/>
      <c r="O122" s="46"/>
      <c r="P122" s="46"/>
      <c r="Q122" s="46"/>
      <c r="R122" s="46"/>
      <c r="S122" s="46"/>
      <c r="T122" s="39">
        <f t="shared" si="19"/>
        <v>190000</v>
      </c>
      <c r="U122" s="47"/>
      <c r="V122" s="47">
        <v>184400</v>
      </c>
      <c r="W122" s="47"/>
      <c r="X122" s="47">
        <v>5600</v>
      </c>
      <c r="Y122" s="43">
        <v>602</v>
      </c>
    </row>
    <row r="123" s="4" customFormat="1" ht="37" customHeight="1" spans="1:25">
      <c r="A123" s="32">
        <v>7</v>
      </c>
      <c r="B123" s="32" t="s">
        <v>39</v>
      </c>
      <c r="C123" s="33" t="s">
        <v>40</v>
      </c>
      <c r="D123" s="34" t="s">
        <v>254</v>
      </c>
      <c r="E123" s="34" t="s">
        <v>267</v>
      </c>
      <c r="F123" s="36" t="s">
        <v>18</v>
      </c>
      <c r="G123" s="79" t="s">
        <v>268</v>
      </c>
      <c r="H123" s="34" t="s">
        <v>44</v>
      </c>
      <c r="I123" s="34" t="s">
        <v>44</v>
      </c>
      <c r="J123" s="43">
        <v>1911.2</v>
      </c>
      <c r="K123" s="46"/>
      <c r="L123" s="46"/>
      <c r="M123" s="46"/>
      <c r="N123" s="46"/>
      <c r="O123" s="46"/>
      <c r="P123" s="46"/>
      <c r="Q123" s="46"/>
      <c r="R123" s="46"/>
      <c r="S123" s="46"/>
      <c r="T123" s="39">
        <f t="shared" si="19"/>
        <v>362112</v>
      </c>
      <c r="U123" s="47"/>
      <c r="V123" s="47">
        <v>350000</v>
      </c>
      <c r="W123" s="47"/>
      <c r="X123" s="47">
        <v>12112</v>
      </c>
      <c r="Y123" s="43">
        <v>1018</v>
      </c>
    </row>
    <row r="124" s="1" customFormat="1" ht="37" customHeight="1" spans="1:25">
      <c r="A124" s="32">
        <v>8</v>
      </c>
      <c r="B124" s="32" t="s">
        <v>39</v>
      </c>
      <c r="C124" s="33" t="s">
        <v>40</v>
      </c>
      <c r="D124" s="34" t="s">
        <v>254</v>
      </c>
      <c r="E124" s="35" t="s">
        <v>269</v>
      </c>
      <c r="F124" s="36" t="s">
        <v>20</v>
      </c>
      <c r="G124" s="91" t="s">
        <v>270</v>
      </c>
      <c r="H124" s="34" t="s">
        <v>44</v>
      </c>
      <c r="I124" s="34" t="s">
        <v>44</v>
      </c>
      <c r="J124" s="38"/>
      <c r="K124" s="38"/>
      <c r="L124" s="38">
        <v>120</v>
      </c>
      <c r="M124" s="38"/>
      <c r="N124" s="38"/>
      <c r="O124" s="38"/>
      <c r="P124" s="38"/>
      <c r="Q124" s="38"/>
      <c r="R124" s="38"/>
      <c r="S124" s="38"/>
      <c r="T124" s="39">
        <f t="shared" si="19"/>
        <v>228000</v>
      </c>
      <c r="U124" s="40"/>
      <c r="V124" s="40">
        <v>221220</v>
      </c>
      <c r="W124" s="40"/>
      <c r="X124" s="40">
        <v>6780</v>
      </c>
      <c r="Y124" s="41">
        <v>1405</v>
      </c>
    </row>
    <row r="125" s="5" customFormat="1" ht="40" customHeight="1" spans="1:25">
      <c r="A125" s="32">
        <v>9</v>
      </c>
      <c r="B125" s="32" t="s">
        <v>39</v>
      </c>
      <c r="C125" s="33" t="s">
        <v>40</v>
      </c>
      <c r="D125" s="34" t="s">
        <v>254</v>
      </c>
      <c r="E125" s="72" t="s">
        <v>271</v>
      </c>
      <c r="F125" s="36" t="s">
        <v>18</v>
      </c>
      <c r="G125" s="71" t="s">
        <v>272</v>
      </c>
      <c r="H125" s="34" t="s">
        <v>44</v>
      </c>
      <c r="I125" s="34" t="s">
        <v>44</v>
      </c>
      <c r="J125" s="67">
        <v>842.5</v>
      </c>
      <c r="K125" s="73"/>
      <c r="L125" s="68"/>
      <c r="M125" s="68"/>
      <c r="N125" s="68"/>
      <c r="O125" s="68"/>
      <c r="P125" s="68"/>
      <c r="Q125" s="68"/>
      <c r="R125" s="68"/>
      <c r="S125" s="68"/>
      <c r="T125" s="39">
        <v>285010</v>
      </c>
      <c r="U125" s="69"/>
      <c r="V125" s="69">
        <v>276700</v>
      </c>
      <c r="W125" s="69"/>
      <c r="X125" s="69">
        <v>8310</v>
      </c>
      <c r="Y125" s="67">
        <v>1295</v>
      </c>
    </row>
    <row r="126" s="5" customFormat="1" ht="40" customHeight="1" spans="1:25">
      <c r="A126" s="32">
        <v>10</v>
      </c>
      <c r="B126" s="32" t="s">
        <v>39</v>
      </c>
      <c r="C126" s="33" t="s">
        <v>40</v>
      </c>
      <c r="D126" s="34" t="s">
        <v>254</v>
      </c>
      <c r="E126" s="72" t="s">
        <v>273</v>
      </c>
      <c r="F126" s="36" t="s">
        <v>20</v>
      </c>
      <c r="G126" s="79" t="s">
        <v>274</v>
      </c>
      <c r="H126" s="34" t="s">
        <v>44</v>
      </c>
      <c r="I126" s="34" t="s">
        <v>44</v>
      </c>
      <c r="J126" s="67"/>
      <c r="K126" s="73"/>
      <c r="L126" s="68">
        <v>46</v>
      </c>
      <c r="M126" s="68"/>
      <c r="N126" s="68"/>
      <c r="O126" s="68"/>
      <c r="P126" s="68"/>
      <c r="Q126" s="68"/>
      <c r="R126" s="68"/>
      <c r="S126" s="68"/>
      <c r="T126" s="39">
        <f t="shared" ref="T126:T134" si="20">V126+X126</f>
        <v>87400</v>
      </c>
      <c r="U126" s="69"/>
      <c r="V126" s="69">
        <v>84800</v>
      </c>
      <c r="W126" s="69"/>
      <c r="X126" s="69">
        <v>2600</v>
      </c>
      <c r="Y126" s="67">
        <v>272</v>
      </c>
    </row>
    <row r="127" s="3" customFormat="1" ht="77" customHeight="1" spans="1:25">
      <c r="A127" s="32">
        <v>11</v>
      </c>
      <c r="B127" s="32" t="s">
        <v>39</v>
      </c>
      <c r="C127" s="33" t="s">
        <v>40</v>
      </c>
      <c r="D127" s="34" t="s">
        <v>254</v>
      </c>
      <c r="E127" s="72" t="s">
        <v>275</v>
      </c>
      <c r="F127" s="36" t="s">
        <v>276</v>
      </c>
      <c r="G127" s="67" t="s">
        <v>277</v>
      </c>
      <c r="H127" s="34" t="s">
        <v>247</v>
      </c>
      <c r="I127" s="34" t="s">
        <v>44</v>
      </c>
      <c r="J127" s="67"/>
      <c r="K127" s="73"/>
      <c r="L127" s="68"/>
      <c r="M127" s="68"/>
      <c r="N127" s="68"/>
      <c r="O127" s="68"/>
      <c r="P127" s="68"/>
      <c r="Q127" s="68"/>
      <c r="R127" s="68"/>
      <c r="S127" s="67"/>
      <c r="T127" s="39">
        <v>84240</v>
      </c>
      <c r="U127" s="69"/>
      <c r="V127" s="69">
        <v>81700</v>
      </c>
      <c r="W127" s="69"/>
      <c r="X127" s="69">
        <v>2540</v>
      </c>
      <c r="Y127" s="67">
        <v>422</v>
      </c>
    </row>
    <row r="128" s="3" customFormat="1" ht="32.1" customHeight="1" spans="1:25">
      <c r="A128" s="44" t="s">
        <v>57</v>
      </c>
      <c r="B128" s="33"/>
      <c r="C128" s="33"/>
      <c r="D128" s="34"/>
      <c r="E128" s="33"/>
      <c r="F128" s="33"/>
      <c r="G128" s="110"/>
      <c r="H128" s="33"/>
      <c r="I128" s="33"/>
      <c r="J128" s="44">
        <v>10266.2</v>
      </c>
      <c r="K128" s="44">
        <f t="shared" ref="K128:S128" si="21">SUM(K117:K125)</f>
        <v>0</v>
      </c>
      <c r="L128" s="44">
        <v>266</v>
      </c>
      <c r="M128" s="44">
        <f t="shared" si="21"/>
        <v>0</v>
      </c>
      <c r="N128" s="44">
        <f t="shared" si="21"/>
        <v>0</v>
      </c>
      <c r="O128" s="44">
        <f t="shared" si="21"/>
        <v>0</v>
      </c>
      <c r="P128" s="44">
        <f t="shared" si="21"/>
        <v>0</v>
      </c>
      <c r="Q128" s="44">
        <f t="shared" si="21"/>
        <v>0</v>
      </c>
      <c r="R128" s="44">
        <f t="shared" si="21"/>
        <v>0</v>
      </c>
      <c r="S128" s="44">
        <f t="shared" si="21"/>
        <v>0</v>
      </c>
      <c r="T128" s="44">
        <v>2852748</v>
      </c>
      <c r="U128" s="44">
        <f>SUM(U117:U125)</f>
        <v>0</v>
      </c>
      <c r="V128" s="44">
        <f>SUM(V117:V126)</f>
        <v>2763720</v>
      </c>
      <c r="W128" s="44">
        <f>SUM(W117:W126)</f>
        <v>0</v>
      </c>
      <c r="X128" s="44">
        <f>SUM(X117:X127)</f>
        <v>88350</v>
      </c>
      <c r="Y128" s="44">
        <f>SUM(Y117:Y127)</f>
        <v>10670</v>
      </c>
    </row>
    <row r="129" s="1" customFormat="1" ht="33" customHeight="1" spans="1:25">
      <c r="A129" s="32">
        <v>1</v>
      </c>
      <c r="B129" s="32" t="s">
        <v>58</v>
      </c>
      <c r="C129" s="33" t="s">
        <v>40</v>
      </c>
      <c r="D129" s="34" t="s">
        <v>278</v>
      </c>
      <c r="E129" s="35" t="s">
        <v>279</v>
      </c>
      <c r="F129" s="36" t="s">
        <v>18</v>
      </c>
      <c r="G129" s="91" t="s">
        <v>280</v>
      </c>
      <c r="H129" s="34" t="s">
        <v>44</v>
      </c>
      <c r="I129" s="34" t="s">
        <v>44</v>
      </c>
      <c r="J129" s="38">
        <v>910</v>
      </c>
      <c r="K129" s="38"/>
      <c r="L129" s="38"/>
      <c r="M129" s="38"/>
      <c r="N129" s="38"/>
      <c r="O129" s="38"/>
      <c r="P129" s="38"/>
      <c r="Q129" s="38"/>
      <c r="R129" s="38"/>
      <c r="S129" s="38"/>
      <c r="T129" s="39">
        <f t="shared" si="20"/>
        <v>300300</v>
      </c>
      <c r="U129" s="40"/>
      <c r="V129" s="40">
        <v>291200</v>
      </c>
      <c r="W129" s="40"/>
      <c r="X129" s="40">
        <v>9100</v>
      </c>
      <c r="Y129" s="41">
        <v>682</v>
      </c>
    </row>
    <row r="130" s="2" customFormat="1" ht="33" customHeight="1" spans="1:25">
      <c r="A130" s="32">
        <v>2</v>
      </c>
      <c r="B130" s="32" t="s">
        <v>58</v>
      </c>
      <c r="C130" s="33" t="s">
        <v>40</v>
      </c>
      <c r="D130" s="34" t="s">
        <v>278</v>
      </c>
      <c r="E130" s="34" t="s">
        <v>281</v>
      </c>
      <c r="F130" s="36" t="s">
        <v>18</v>
      </c>
      <c r="G130" s="91" t="s">
        <v>282</v>
      </c>
      <c r="H130" s="34" t="s">
        <v>44</v>
      </c>
      <c r="I130" s="34" t="s">
        <v>44</v>
      </c>
      <c r="J130" s="38">
        <v>920</v>
      </c>
      <c r="K130" s="38"/>
      <c r="L130" s="38"/>
      <c r="M130" s="38"/>
      <c r="N130" s="38"/>
      <c r="O130" s="38"/>
      <c r="P130" s="38"/>
      <c r="Q130" s="38"/>
      <c r="R130" s="38"/>
      <c r="S130" s="38"/>
      <c r="T130" s="39">
        <f t="shared" si="20"/>
        <v>368500</v>
      </c>
      <c r="U130" s="40"/>
      <c r="V130" s="40">
        <v>357400</v>
      </c>
      <c r="W130" s="40"/>
      <c r="X130" s="40">
        <v>11100</v>
      </c>
      <c r="Y130" s="41">
        <v>1968</v>
      </c>
    </row>
    <row r="131" s="2" customFormat="1" ht="33" customHeight="1" spans="1:25">
      <c r="A131" s="32">
        <v>3</v>
      </c>
      <c r="B131" s="32" t="s">
        <v>58</v>
      </c>
      <c r="C131" s="33" t="s">
        <v>40</v>
      </c>
      <c r="D131" s="34" t="s">
        <v>278</v>
      </c>
      <c r="E131" s="34" t="s">
        <v>283</v>
      </c>
      <c r="F131" s="36" t="s">
        <v>18</v>
      </c>
      <c r="G131" s="91" t="s">
        <v>284</v>
      </c>
      <c r="H131" s="34" t="s">
        <v>44</v>
      </c>
      <c r="I131" s="34" t="s">
        <v>44</v>
      </c>
      <c r="J131" s="38">
        <v>749</v>
      </c>
      <c r="K131" s="38"/>
      <c r="L131" s="38"/>
      <c r="M131" s="38"/>
      <c r="N131" s="38"/>
      <c r="O131" s="38"/>
      <c r="P131" s="38"/>
      <c r="Q131" s="38"/>
      <c r="R131" s="38"/>
      <c r="S131" s="38"/>
      <c r="T131" s="39">
        <f t="shared" si="20"/>
        <v>323200</v>
      </c>
      <c r="U131" s="45"/>
      <c r="V131" s="45">
        <v>313500</v>
      </c>
      <c r="W131" s="45"/>
      <c r="X131" s="45">
        <v>9700</v>
      </c>
      <c r="Y131" s="41">
        <v>1296</v>
      </c>
    </row>
    <row r="132" s="2" customFormat="1" ht="33" customHeight="1" spans="1:25">
      <c r="A132" s="32">
        <v>4</v>
      </c>
      <c r="B132" s="34" t="s">
        <v>58</v>
      </c>
      <c r="C132" s="33" t="s">
        <v>40</v>
      </c>
      <c r="D132" s="34" t="s">
        <v>278</v>
      </c>
      <c r="E132" s="34" t="s">
        <v>285</v>
      </c>
      <c r="F132" s="36" t="s">
        <v>18</v>
      </c>
      <c r="G132" s="91" t="s">
        <v>286</v>
      </c>
      <c r="H132" s="34" t="s">
        <v>44</v>
      </c>
      <c r="I132" s="34" t="s">
        <v>44</v>
      </c>
      <c r="J132" s="38">
        <v>1850</v>
      </c>
      <c r="K132" s="38"/>
      <c r="L132" s="38"/>
      <c r="M132" s="38"/>
      <c r="N132" s="38"/>
      <c r="O132" s="38"/>
      <c r="P132" s="38"/>
      <c r="Q132" s="38"/>
      <c r="R132" s="38"/>
      <c r="S132" s="38"/>
      <c r="T132" s="39">
        <f t="shared" si="20"/>
        <v>299900</v>
      </c>
      <c r="U132" s="45"/>
      <c r="V132" s="45">
        <v>290900</v>
      </c>
      <c r="W132" s="45"/>
      <c r="X132" s="45">
        <v>9000</v>
      </c>
      <c r="Y132" s="41">
        <v>684</v>
      </c>
    </row>
    <row r="133" s="4" customFormat="1" ht="33" customHeight="1" spans="1:25">
      <c r="A133" s="32">
        <v>5</v>
      </c>
      <c r="B133" s="34" t="s">
        <v>58</v>
      </c>
      <c r="C133" s="34" t="s">
        <v>40</v>
      </c>
      <c r="D133" s="34" t="s">
        <v>278</v>
      </c>
      <c r="E133" s="34" t="s">
        <v>287</v>
      </c>
      <c r="F133" s="36" t="s">
        <v>18</v>
      </c>
      <c r="G133" s="89" t="s">
        <v>288</v>
      </c>
      <c r="H133" s="34" t="s">
        <v>44</v>
      </c>
      <c r="I133" s="34" t="s">
        <v>44</v>
      </c>
      <c r="J133" s="43">
        <v>1476</v>
      </c>
      <c r="K133" s="46"/>
      <c r="L133" s="46"/>
      <c r="M133" s="46"/>
      <c r="N133" s="46"/>
      <c r="O133" s="46"/>
      <c r="P133" s="46"/>
      <c r="Q133" s="46"/>
      <c r="R133" s="46"/>
      <c r="S133" s="46"/>
      <c r="T133" s="39">
        <f t="shared" si="20"/>
        <v>507600</v>
      </c>
      <c r="U133" s="47"/>
      <c r="V133" s="47">
        <v>492300</v>
      </c>
      <c r="W133" s="47"/>
      <c r="X133" s="47">
        <v>15300</v>
      </c>
      <c r="Y133" s="43">
        <v>2583</v>
      </c>
    </row>
    <row r="134" s="4" customFormat="1" ht="33" customHeight="1" spans="1:25">
      <c r="A134" s="32">
        <v>6</v>
      </c>
      <c r="B134" s="34" t="s">
        <v>58</v>
      </c>
      <c r="C134" s="34" t="s">
        <v>40</v>
      </c>
      <c r="D134" s="34" t="s">
        <v>278</v>
      </c>
      <c r="E134" s="34" t="s">
        <v>289</v>
      </c>
      <c r="F134" s="36" t="s">
        <v>18</v>
      </c>
      <c r="G134" s="89" t="s">
        <v>290</v>
      </c>
      <c r="H134" s="34" t="s">
        <v>44</v>
      </c>
      <c r="I134" s="34" t="s">
        <v>44</v>
      </c>
      <c r="J134" s="43">
        <v>2935</v>
      </c>
      <c r="K134" s="46"/>
      <c r="L134" s="46"/>
      <c r="M134" s="46"/>
      <c r="N134" s="46"/>
      <c r="O134" s="46"/>
      <c r="P134" s="46"/>
      <c r="Q134" s="46"/>
      <c r="R134" s="46"/>
      <c r="S134" s="46"/>
      <c r="T134" s="39">
        <f t="shared" si="20"/>
        <v>261300</v>
      </c>
      <c r="U134" s="47"/>
      <c r="V134" s="47">
        <v>253400</v>
      </c>
      <c r="W134" s="47"/>
      <c r="X134" s="47">
        <v>7900</v>
      </c>
      <c r="Y134" s="43">
        <v>857</v>
      </c>
    </row>
    <row r="135" s="3" customFormat="1" ht="32" customHeight="1" spans="1:25">
      <c r="A135" s="44" t="s">
        <v>57</v>
      </c>
      <c r="B135" s="33"/>
      <c r="C135" s="33"/>
      <c r="D135" s="34"/>
      <c r="E135" s="33"/>
      <c r="F135" s="33"/>
      <c r="G135" s="44"/>
      <c r="H135" s="33"/>
      <c r="I135" s="33"/>
      <c r="J135" s="44">
        <f t="shared" ref="G135:Y135" si="22">SUM(J129:J134)</f>
        <v>8840</v>
      </c>
      <c r="K135" s="44">
        <f t="shared" si="22"/>
        <v>0</v>
      </c>
      <c r="L135" s="44">
        <f t="shared" si="22"/>
        <v>0</v>
      </c>
      <c r="M135" s="44">
        <f t="shared" si="22"/>
        <v>0</v>
      </c>
      <c r="N135" s="44">
        <f t="shared" si="22"/>
        <v>0</v>
      </c>
      <c r="O135" s="44">
        <f t="shared" si="22"/>
        <v>0</v>
      </c>
      <c r="P135" s="44">
        <f t="shared" si="22"/>
        <v>0</v>
      </c>
      <c r="Q135" s="44">
        <f t="shared" si="22"/>
        <v>0</v>
      </c>
      <c r="R135" s="44">
        <f t="shared" si="22"/>
        <v>0</v>
      </c>
      <c r="S135" s="44">
        <f t="shared" si="22"/>
        <v>0</v>
      </c>
      <c r="T135" s="44">
        <f t="shared" si="22"/>
        <v>2060800</v>
      </c>
      <c r="U135" s="44">
        <f t="shared" si="22"/>
        <v>0</v>
      </c>
      <c r="V135" s="44">
        <f t="shared" si="22"/>
        <v>1998700</v>
      </c>
      <c r="W135" s="44">
        <f t="shared" si="22"/>
        <v>0</v>
      </c>
      <c r="X135" s="44">
        <f t="shared" si="22"/>
        <v>62100</v>
      </c>
      <c r="Y135" s="44">
        <f t="shared" si="22"/>
        <v>8070</v>
      </c>
    </row>
    <row r="136" s="2" customFormat="1" ht="40" customHeight="1" spans="1:25">
      <c r="A136" s="32">
        <v>1</v>
      </c>
      <c r="B136" s="32" t="s">
        <v>58</v>
      </c>
      <c r="C136" s="33" t="s">
        <v>40</v>
      </c>
      <c r="D136" s="34" t="s">
        <v>291</v>
      </c>
      <c r="E136" s="35" t="s">
        <v>292</v>
      </c>
      <c r="F136" s="36" t="s">
        <v>18</v>
      </c>
      <c r="G136" s="98" t="s">
        <v>293</v>
      </c>
      <c r="H136" s="36" t="s">
        <v>44</v>
      </c>
      <c r="I136" s="36" t="s">
        <v>44</v>
      </c>
      <c r="J136" s="38">
        <v>819</v>
      </c>
      <c r="K136" s="38"/>
      <c r="L136" s="38"/>
      <c r="M136" s="38"/>
      <c r="N136" s="38"/>
      <c r="O136" s="38"/>
      <c r="P136" s="38"/>
      <c r="Q136" s="38"/>
      <c r="R136" s="38"/>
      <c r="S136" s="38"/>
      <c r="T136" s="39">
        <f t="shared" ref="T136:T141" si="23">X136+V136</f>
        <v>360593</v>
      </c>
      <c r="U136" s="45"/>
      <c r="V136" s="45">
        <v>350000</v>
      </c>
      <c r="W136" s="45"/>
      <c r="X136" s="45">
        <v>10593</v>
      </c>
      <c r="Y136" s="111">
        <v>1208</v>
      </c>
    </row>
    <row r="137" s="2" customFormat="1" ht="40" customHeight="1" spans="1:25">
      <c r="A137" s="32">
        <v>2</v>
      </c>
      <c r="B137" s="32" t="s">
        <v>58</v>
      </c>
      <c r="C137" s="33" t="s">
        <v>40</v>
      </c>
      <c r="D137" s="34" t="s">
        <v>291</v>
      </c>
      <c r="E137" s="34" t="s">
        <v>294</v>
      </c>
      <c r="F137" s="36" t="s">
        <v>18</v>
      </c>
      <c r="G137" s="98" t="s">
        <v>295</v>
      </c>
      <c r="H137" s="67" t="s">
        <v>44</v>
      </c>
      <c r="I137" s="67" t="s">
        <v>44</v>
      </c>
      <c r="J137" s="38">
        <v>2005</v>
      </c>
      <c r="K137" s="38"/>
      <c r="L137" s="38"/>
      <c r="M137" s="38"/>
      <c r="N137" s="38"/>
      <c r="O137" s="38"/>
      <c r="P137" s="38"/>
      <c r="Q137" s="38"/>
      <c r="R137" s="38"/>
      <c r="S137" s="38"/>
      <c r="T137" s="39">
        <f t="shared" si="23"/>
        <v>360500</v>
      </c>
      <c r="U137" s="45"/>
      <c r="V137" s="47">
        <v>349484</v>
      </c>
      <c r="W137" s="47"/>
      <c r="X137" s="47">
        <v>11016</v>
      </c>
      <c r="Y137" s="43">
        <v>1275</v>
      </c>
    </row>
    <row r="138" s="2" customFormat="1" ht="40" customHeight="1" spans="1:25">
      <c r="A138" s="32">
        <v>3</v>
      </c>
      <c r="B138" s="32" t="s">
        <v>58</v>
      </c>
      <c r="C138" s="33" t="s">
        <v>40</v>
      </c>
      <c r="D138" s="34" t="s">
        <v>291</v>
      </c>
      <c r="E138" s="34" t="s">
        <v>296</v>
      </c>
      <c r="F138" s="36" t="s">
        <v>18</v>
      </c>
      <c r="G138" s="98" t="s">
        <v>297</v>
      </c>
      <c r="H138" s="67" t="s">
        <v>44</v>
      </c>
      <c r="I138" s="67" t="s">
        <v>44</v>
      </c>
      <c r="J138" s="38">
        <v>855</v>
      </c>
      <c r="K138" s="38"/>
      <c r="L138" s="38"/>
      <c r="M138" s="38"/>
      <c r="N138" s="38"/>
      <c r="O138" s="38"/>
      <c r="P138" s="38"/>
      <c r="Q138" s="38"/>
      <c r="R138" s="38"/>
      <c r="S138" s="38"/>
      <c r="T138" s="39">
        <f t="shared" si="23"/>
        <v>470250</v>
      </c>
      <c r="U138" s="40"/>
      <c r="V138" s="40">
        <v>454908</v>
      </c>
      <c r="W138" s="40"/>
      <c r="X138" s="40">
        <v>15342</v>
      </c>
      <c r="Y138" s="41">
        <v>2604</v>
      </c>
    </row>
    <row r="139" s="2" customFormat="1" ht="40" customHeight="1" spans="1:25">
      <c r="A139" s="32">
        <v>4</v>
      </c>
      <c r="B139" s="32" t="s">
        <v>58</v>
      </c>
      <c r="C139" s="33" t="s">
        <v>40</v>
      </c>
      <c r="D139" s="34" t="s">
        <v>291</v>
      </c>
      <c r="E139" s="34" t="s">
        <v>298</v>
      </c>
      <c r="F139" s="36" t="s">
        <v>18</v>
      </c>
      <c r="G139" s="98" t="s">
        <v>295</v>
      </c>
      <c r="H139" s="67" t="s">
        <v>44</v>
      </c>
      <c r="I139" s="67" t="s">
        <v>44</v>
      </c>
      <c r="J139" s="38">
        <v>897</v>
      </c>
      <c r="K139" s="38"/>
      <c r="L139" s="38"/>
      <c r="M139" s="38"/>
      <c r="N139" s="38"/>
      <c r="O139" s="38"/>
      <c r="P139" s="38"/>
      <c r="Q139" s="38"/>
      <c r="R139" s="38"/>
      <c r="S139" s="38"/>
      <c r="T139" s="39">
        <f t="shared" si="23"/>
        <v>360500</v>
      </c>
      <c r="U139" s="45"/>
      <c r="V139" s="47">
        <v>349862</v>
      </c>
      <c r="W139" s="47"/>
      <c r="X139" s="47">
        <v>10638</v>
      </c>
      <c r="Y139" s="43">
        <v>1238</v>
      </c>
    </row>
    <row r="140" s="4" customFormat="1" ht="40" customHeight="1" spans="1:25">
      <c r="A140" s="32">
        <v>5</v>
      </c>
      <c r="B140" s="32" t="s">
        <v>58</v>
      </c>
      <c r="C140" s="33" t="s">
        <v>40</v>
      </c>
      <c r="D140" s="34" t="s">
        <v>291</v>
      </c>
      <c r="E140" s="34" t="s">
        <v>299</v>
      </c>
      <c r="F140" s="36" t="s">
        <v>18</v>
      </c>
      <c r="G140" s="98" t="s">
        <v>295</v>
      </c>
      <c r="H140" s="67" t="s">
        <v>44</v>
      </c>
      <c r="I140" s="67" t="s">
        <v>44</v>
      </c>
      <c r="J140" s="38">
        <v>2389</v>
      </c>
      <c r="K140" s="38"/>
      <c r="L140" s="38"/>
      <c r="M140" s="38"/>
      <c r="N140" s="38"/>
      <c r="O140" s="38"/>
      <c r="P140" s="38"/>
      <c r="Q140" s="38"/>
      <c r="R140" s="38"/>
      <c r="S140" s="38"/>
      <c r="T140" s="39">
        <f t="shared" si="23"/>
        <v>360500</v>
      </c>
      <c r="U140" s="45"/>
      <c r="V140" s="47">
        <v>350000</v>
      </c>
      <c r="W140" s="47"/>
      <c r="X140" s="47">
        <v>10500</v>
      </c>
      <c r="Y140" s="43">
        <v>1238</v>
      </c>
    </row>
    <row r="141" s="4" customFormat="1" ht="40" customHeight="1" spans="1:25">
      <c r="A141" s="32">
        <v>6</v>
      </c>
      <c r="B141" s="32" t="s">
        <v>58</v>
      </c>
      <c r="C141" s="33" t="s">
        <v>40</v>
      </c>
      <c r="D141" s="34" t="s">
        <v>291</v>
      </c>
      <c r="E141" s="34" t="s">
        <v>300</v>
      </c>
      <c r="F141" s="36" t="s">
        <v>18</v>
      </c>
      <c r="G141" s="98" t="s">
        <v>301</v>
      </c>
      <c r="H141" s="67" t="s">
        <v>44</v>
      </c>
      <c r="I141" s="67" t="s">
        <v>44</v>
      </c>
      <c r="J141" s="43">
        <v>670</v>
      </c>
      <c r="K141" s="46"/>
      <c r="L141" s="46"/>
      <c r="M141" s="46"/>
      <c r="N141" s="46"/>
      <c r="O141" s="46"/>
      <c r="P141" s="46"/>
      <c r="Q141" s="46"/>
      <c r="R141" s="46"/>
      <c r="S141" s="46"/>
      <c r="T141" s="39">
        <f t="shared" si="23"/>
        <v>257500</v>
      </c>
      <c r="U141" s="47"/>
      <c r="V141" s="40">
        <v>250000</v>
      </c>
      <c r="W141" s="40"/>
      <c r="X141" s="40">
        <v>7500</v>
      </c>
      <c r="Y141" s="41">
        <v>498</v>
      </c>
    </row>
    <row r="142" s="5" customFormat="1" ht="40" customHeight="1" spans="1:25">
      <c r="A142" s="32">
        <v>7</v>
      </c>
      <c r="B142" s="32" t="s">
        <v>58</v>
      </c>
      <c r="C142" s="33" t="s">
        <v>40</v>
      </c>
      <c r="D142" s="34" t="s">
        <v>291</v>
      </c>
      <c r="E142" s="72" t="s">
        <v>291</v>
      </c>
      <c r="F142" s="36" t="s">
        <v>18</v>
      </c>
      <c r="G142" s="98" t="s">
        <v>302</v>
      </c>
      <c r="H142" s="67" t="s">
        <v>44</v>
      </c>
      <c r="I142" s="67" t="s">
        <v>44</v>
      </c>
      <c r="J142" s="67">
        <v>1050</v>
      </c>
      <c r="K142" s="73"/>
      <c r="L142" s="68"/>
      <c r="M142" s="68"/>
      <c r="N142" s="68"/>
      <c r="O142" s="68"/>
      <c r="P142" s="68"/>
      <c r="Q142" s="68"/>
      <c r="R142" s="68"/>
      <c r="S142" s="68"/>
      <c r="T142" s="39">
        <f t="shared" ref="T142:T147" si="24">V142+X142</f>
        <v>515000</v>
      </c>
      <c r="U142" s="69"/>
      <c r="V142" s="69">
        <v>500000</v>
      </c>
      <c r="W142" s="69"/>
      <c r="X142" s="69">
        <v>15000</v>
      </c>
      <c r="Y142" s="67">
        <v>2338</v>
      </c>
    </row>
    <row r="143" s="3" customFormat="1" ht="32" customHeight="1" spans="1:25">
      <c r="A143" s="44" t="s">
        <v>57</v>
      </c>
      <c r="B143" s="33"/>
      <c r="C143" s="33"/>
      <c r="D143" s="34"/>
      <c r="E143" s="33"/>
      <c r="F143" s="33"/>
      <c r="G143" s="33"/>
      <c r="H143" s="33"/>
      <c r="I143" s="33"/>
      <c r="J143" s="44">
        <f t="shared" ref="J143:Y143" si="25">SUM(J136:J142)</f>
        <v>8685</v>
      </c>
      <c r="K143" s="44">
        <f t="shared" si="25"/>
        <v>0</v>
      </c>
      <c r="L143" s="44">
        <f t="shared" si="25"/>
        <v>0</v>
      </c>
      <c r="M143" s="44">
        <f t="shared" si="25"/>
        <v>0</v>
      </c>
      <c r="N143" s="44">
        <f t="shared" si="25"/>
        <v>0</v>
      </c>
      <c r="O143" s="44">
        <f t="shared" si="25"/>
        <v>0</v>
      </c>
      <c r="P143" s="44">
        <f t="shared" si="25"/>
        <v>0</v>
      </c>
      <c r="Q143" s="44">
        <f t="shared" si="25"/>
        <v>0</v>
      </c>
      <c r="R143" s="44">
        <f t="shared" si="25"/>
        <v>0</v>
      </c>
      <c r="S143" s="44">
        <f t="shared" si="25"/>
        <v>0</v>
      </c>
      <c r="T143" s="44">
        <f t="shared" si="25"/>
        <v>2684843</v>
      </c>
      <c r="U143" s="44">
        <f t="shared" si="25"/>
        <v>0</v>
      </c>
      <c r="V143" s="44">
        <f t="shared" si="25"/>
        <v>2604254</v>
      </c>
      <c r="W143" s="44">
        <f t="shared" si="25"/>
        <v>0</v>
      </c>
      <c r="X143" s="44">
        <f t="shared" si="25"/>
        <v>80589</v>
      </c>
      <c r="Y143" s="44">
        <f t="shared" si="25"/>
        <v>10399</v>
      </c>
    </row>
    <row r="144" s="1" customFormat="1" ht="33" customHeight="1" spans="1:25">
      <c r="A144" s="32">
        <v>1</v>
      </c>
      <c r="B144" s="32" t="s">
        <v>58</v>
      </c>
      <c r="C144" s="33" t="s">
        <v>40</v>
      </c>
      <c r="D144" s="34" t="s">
        <v>303</v>
      </c>
      <c r="E144" s="35" t="s">
        <v>304</v>
      </c>
      <c r="F144" s="36" t="s">
        <v>18</v>
      </c>
      <c r="G144" s="89" t="s">
        <v>305</v>
      </c>
      <c r="H144" s="34" t="s">
        <v>44</v>
      </c>
      <c r="I144" s="34" t="s">
        <v>44</v>
      </c>
      <c r="J144" s="38">
        <v>1303</v>
      </c>
      <c r="K144" s="38"/>
      <c r="L144" s="38"/>
      <c r="M144" s="38"/>
      <c r="N144" s="38"/>
      <c r="O144" s="38"/>
      <c r="P144" s="38"/>
      <c r="Q144" s="38"/>
      <c r="R144" s="38"/>
      <c r="S144" s="38"/>
      <c r="T144" s="39">
        <f t="shared" si="24"/>
        <v>360500</v>
      </c>
      <c r="U144" s="40"/>
      <c r="V144" s="40">
        <v>350000</v>
      </c>
      <c r="W144" s="40"/>
      <c r="X144" s="40">
        <v>10500</v>
      </c>
      <c r="Y144" s="41">
        <v>1751</v>
      </c>
    </row>
    <row r="145" s="1" customFormat="1" ht="33" customHeight="1" spans="1:25">
      <c r="A145" s="32">
        <v>2</v>
      </c>
      <c r="B145" s="32" t="s">
        <v>58</v>
      </c>
      <c r="C145" s="33" t="s">
        <v>40</v>
      </c>
      <c r="D145" s="34" t="s">
        <v>303</v>
      </c>
      <c r="E145" s="35" t="s">
        <v>306</v>
      </c>
      <c r="F145" s="36" t="s">
        <v>20</v>
      </c>
      <c r="G145" s="79" t="s">
        <v>307</v>
      </c>
      <c r="H145" s="34" t="s">
        <v>44</v>
      </c>
      <c r="I145" s="34" t="s">
        <v>44</v>
      </c>
      <c r="J145" s="112"/>
      <c r="K145" s="38"/>
      <c r="L145" s="38">
        <v>388</v>
      </c>
      <c r="M145" s="38"/>
      <c r="N145" s="38"/>
      <c r="O145" s="38"/>
      <c r="P145" s="38"/>
      <c r="Q145" s="38"/>
      <c r="R145" s="38"/>
      <c r="S145" s="38"/>
      <c r="T145" s="39">
        <v>360500</v>
      </c>
      <c r="U145" s="40"/>
      <c r="V145" s="40">
        <v>350000</v>
      </c>
      <c r="W145" s="40"/>
      <c r="X145" s="40">
        <v>10500</v>
      </c>
      <c r="Y145" s="41">
        <v>1054</v>
      </c>
    </row>
    <row r="146" s="4" customFormat="1" ht="33" customHeight="1" spans="1:25">
      <c r="A146" s="32">
        <v>3</v>
      </c>
      <c r="B146" s="32" t="s">
        <v>58</v>
      </c>
      <c r="C146" s="33" t="s">
        <v>40</v>
      </c>
      <c r="D146" s="34" t="s">
        <v>303</v>
      </c>
      <c r="E146" s="34" t="s">
        <v>308</v>
      </c>
      <c r="F146" s="36" t="s">
        <v>18</v>
      </c>
      <c r="G146" s="89" t="s">
        <v>309</v>
      </c>
      <c r="H146" s="34" t="s">
        <v>44</v>
      </c>
      <c r="I146" s="34" t="s">
        <v>44</v>
      </c>
      <c r="J146" s="38">
        <v>1773</v>
      </c>
      <c r="K146" s="38"/>
      <c r="L146" s="38"/>
      <c r="M146" s="38"/>
      <c r="N146" s="38"/>
      <c r="O146" s="38"/>
      <c r="P146" s="38"/>
      <c r="Q146" s="38"/>
      <c r="R146" s="38"/>
      <c r="S146" s="38"/>
      <c r="T146" s="39">
        <f t="shared" si="24"/>
        <v>360500</v>
      </c>
      <c r="U146" s="95"/>
      <c r="V146" s="95">
        <v>350000</v>
      </c>
      <c r="W146" s="95"/>
      <c r="X146" s="95">
        <v>10500</v>
      </c>
      <c r="Y146" s="34">
        <v>1008</v>
      </c>
    </row>
    <row r="147" s="2" customFormat="1" ht="33" customHeight="1" spans="1:25">
      <c r="A147" s="32">
        <v>4</v>
      </c>
      <c r="B147" s="32" t="s">
        <v>58</v>
      </c>
      <c r="C147" s="33" t="s">
        <v>40</v>
      </c>
      <c r="D147" s="34" t="s">
        <v>303</v>
      </c>
      <c r="E147" s="34" t="s">
        <v>310</v>
      </c>
      <c r="F147" s="36" t="s">
        <v>18</v>
      </c>
      <c r="G147" s="79" t="s">
        <v>311</v>
      </c>
      <c r="H147" s="34" t="s">
        <v>44</v>
      </c>
      <c r="I147" s="34" t="s">
        <v>44</v>
      </c>
      <c r="J147" s="38">
        <v>1326</v>
      </c>
      <c r="K147" s="38"/>
      <c r="L147" s="38"/>
      <c r="M147" s="38"/>
      <c r="N147" s="38"/>
      <c r="O147" s="38"/>
      <c r="P147" s="38"/>
      <c r="Q147" s="38"/>
      <c r="R147" s="38"/>
      <c r="S147" s="38"/>
      <c r="T147" s="39">
        <f t="shared" si="24"/>
        <v>309000</v>
      </c>
      <c r="U147" s="34"/>
      <c r="V147" s="34">
        <v>300000</v>
      </c>
      <c r="W147" s="34"/>
      <c r="X147" s="34">
        <f>V147*0.03</f>
        <v>9000</v>
      </c>
      <c r="Y147" s="34">
        <v>585</v>
      </c>
    </row>
    <row r="148" s="4" customFormat="1" ht="33" customHeight="1" spans="1:25">
      <c r="A148" s="32">
        <v>5</v>
      </c>
      <c r="B148" s="32" t="s">
        <v>58</v>
      </c>
      <c r="C148" s="33" t="s">
        <v>40</v>
      </c>
      <c r="D148" s="34" t="s">
        <v>303</v>
      </c>
      <c r="E148" s="34" t="s">
        <v>312</v>
      </c>
      <c r="F148" s="36" t="s">
        <v>18</v>
      </c>
      <c r="G148" s="89" t="s">
        <v>313</v>
      </c>
      <c r="H148" s="34" t="s">
        <v>44</v>
      </c>
      <c r="I148" s="34" t="s">
        <v>44</v>
      </c>
      <c r="J148" s="38">
        <v>1716</v>
      </c>
      <c r="K148" s="38"/>
      <c r="L148" s="38"/>
      <c r="M148" s="38"/>
      <c r="N148" s="38"/>
      <c r="O148" s="38"/>
      <c r="P148" s="38"/>
      <c r="Q148" s="38"/>
      <c r="R148" s="38"/>
      <c r="S148" s="38"/>
      <c r="T148" s="39">
        <v>360500</v>
      </c>
      <c r="U148" s="39"/>
      <c r="V148" s="95">
        <v>350000</v>
      </c>
      <c r="W148" s="95"/>
      <c r="X148" s="95">
        <v>10500</v>
      </c>
      <c r="Y148" s="41">
        <v>1460</v>
      </c>
    </row>
    <row r="149" s="4" customFormat="1" ht="33" customHeight="1" spans="1:25">
      <c r="A149" s="32">
        <v>6</v>
      </c>
      <c r="B149" s="32" t="s">
        <v>58</v>
      </c>
      <c r="C149" s="33" t="s">
        <v>40</v>
      </c>
      <c r="D149" s="34" t="s">
        <v>303</v>
      </c>
      <c r="E149" s="34" t="s">
        <v>314</v>
      </c>
      <c r="F149" s="36" t="s">
        <v>18</v>
      </c>
      <c r="G149" s="89" t="s">
        <v>315</v>
      </c>
      <c r="H149" s="34" t="s">
        <v>44</v>
      </c>
      <c r="I149" s="34" t="s">
        <v>44</v>
      </c>
      <c r="J149" s="38">
        <f>174+200+61.18+87+147+176</f>
        <v>845.18</v>
      </c>
      <c r="L149" s="38"/>
      <c r="M149" s="38"/>
      <c r="N149" s="38"/>
      <c r="O149" s="38"/>
      <c r="P149" s="38"/>
      <c r="Q149" s="38"/>
      <c r="R149" s="38"/>
      <c r="S149" s="38"/>
      <c r="T149" s="39">
        <f>V149+X149</f>
        <v>360500</v>
      </c>
      <c r="U149" s="95"/>
      <c r="V149" s="95">
        <v>350000</v>
      </c>
      <c r="W149" s="95"/>
      <c r="X149" s="95">
        <v>10500</v>
      </c>
      <c r="Y149" s="34">
        <v>1695</v>
      </c>
    </row>
    <row r="150" s="3" customFormat="1" ht="32" customHeight="1" spans="1:25">
      <c r="A150" s="44" t="s">
        <v>57</v>
      </c>
      <c r="B150" s="33"/>
      <c r="C150" s="33"/>
      <c r="D150" s="34"/>
      <c r="E150" s="33"/>
      <c r="F150" s="33"/>
      <c r="G150" s="113"/>
      <c r="H150" s="33"/>
      <c r="I150" s="33"/>
      <c r="J150" s="44">
        <f t="shared" ref="J150:Y150" si="26">SUM(J144:J149)</f>
        <v>6963.18</v>
      </c>
      <c r="K150" s="44">
        <f t="shared" si="26"/>
        <v>0</v>
      </c>
      <c r="L150" s="44">
        <f t="shared" si="26"/>
        <v>388</v>
      </c>
      <c r="M150" s="44">
        <f t="shared" si="26"/>
        <v>0</v>
      </c>
      <c r="N150" s="44">
        <f t="shared" si="26"/>
        <v>0</v>
      </c>
      <c r="O150" s="44">
        <f t="shared" si="26"/>
        <v>0</v>
      </c>
      <c r="P150" s="44">
        <f t="shared" si="26"/>
        <v>0</v>
      </c>
      <c r="Q150" s="44">
        <f t="shared" si="26"/>
        <v>0</v>
      </c>
      <c r="R150" s="44">
        <f t="shared" si="26"/>
        <v>0</v>
      </c>
      <c r="S150" s="44">
        <f t="shared" si="26"/>
        <v>0</v>
      </c>
      <c r="T150" s="44">
        <f t="shared" si="26"/>
        <v>2111500</v>
      </c>
      <c r="U150" s="44">
        <f t="shared" si="26"/>
        <v>0</v>
      </c>
      <c r="V150" s="44">
        <f t="shared" si="26"/>
        <v>2050000</v>
      </c>
      <c r="W150" s="44">
        <f t="shared" si="26"/>
        <v>0</v>
      </c>
      <c r="X150" s="44">
        <f t="shared" si="26"/>
        <v>61500</v>
      </c>
      <c r="Y150" s="44">
        <f t="shared" si="26"/>
        <v>7553</v>
      </c>
    </row>
    <row r="151" s="1" customFormat="1" ht="28" customHeight="1" spans="1:25">
      <c r="A151" s="32">
        <v>1</v>
      </c>
      <c r="B151" s="32" t="s">
        <v>39</v>
      </c>
      <c r="C151" s="33" t="s">
        <v>40</v>
      </c>
      <c r="D151" s="34" t="s">
        <v>316</v>
      </c>
      <c r="E151" s="35" t="s">
        <v>317</v>
      </c>
      <c r="F151" s="36" t="s">
        <v>18</v>
      </c>
      <c r="G151" s="36" t="s">
        <v>318</v>
      </c>
      <c r="H151" s="34" t="s">
        <v>44</v>
      </c>
      <c r="I151" s="34" t="s">
        <v>44</v>
      </c>
      <c r="J151" s="38">
        <v>936.4</v>
      </c>
      <c r="K151" s="38"/>
      <c r="L151" s="38"/>
      <c r="M151" s="38"/>
      <c r="N151" s="38"/>
      <c r="O151" s="38"/>
      <c r="P151" s="38"/>
      <c r="Q151" s="38"/>
      <c r="R151" s="38"/>
      <c r="S151" s="38"/>
      <c r="T151" s="39">
        <f t="shared" ref="T151:T155" si="27">U151+X151</f>
        <v>309000</v>
      </c>
      <c r="U151" s="40">
        <v>300000</v>
      </c>
      <c r="V151" s="40"/>
      <c r="W151" s="40"/>
      <c r="X151" s="40">
        <v>9000</v>
      </c>
      <c r="Y151" s="41">
        <v>569</v>
      </c>
    </row>
    <row r="152" s="2" customFormat="1" ht="28" customHeight="1" spans="1:25">
      <c r="A152" s="32">
        <v>2</v>
      </c>
      <c r="B152" s="32" t="s">
        <v>39</v>
      </c>
      <c r="C152" s="33" t="s">
        <v>40</v>
      </c>
      <c r="D152" s="34" t="s">
        <v>316</v>
      </c>
      <c r="E152" s="34" t="s">
        <v>319</v>
      </c>
      <c r="F152" s="36" t="s">
        <v>18</v>
      </c>
      <c r="G152" s="36" t="s">
        <v>320</v>
      </c>
      <c r="H152" s="34" t="s">
        <v>44</v>
      </c>
      <c r="I152" s="34" t="s">
        <v>44</v>
      </c>
      <c r="J152" s="38">
        <v>891.76</v>
      </c>
      <c r="K152" s="38"/>
      <c r="L152" s="38"/>
      <c r="M152" s="38"/>
      <c r="N152" s="38"/>
      <c r="O152" s="38"/>
      <c r="P152" s="38"/>
      <c r="Q152" s="38"/>
      <c r="R152" s="38"/>
      <c r="S152" s="38"/>
      <c r="T152" s="39">
        <f t="shared" si="27"/>
        <v>309000</v>
      </c>
      <c r="U152" s="40">
        <v>300000</v>
      </c>
      <c r="V152" s="40"/>
      <c r="W152" s="40"/>
      <c r="X152" s="40">
        <v>9000</v>
      </c>
      <c r="Y152" s="41">
        <v>563</v>
      </c>
    </row>
    <row r="153" s="3" customFormat="1" ht="28" customHeight="1" spans="1:25">
      <c r="A153" s="32">
        <v>3</v>
      </c>
      <c r="B153" s="32" t="s">
        <v>39</v>
      </c>
      <c r="C153" s="33" t="s">
        <v>40</v>
      </c>
      <c r="D153" s="34" t="s">
        <v>316</v>
      </c>
      <c r="E153" s="33" t="s">
        <v>321</v>
      </c>
      <c r="F153" s="33" t="s">
        <v>18</v>
      </c>
      <c r="G153" s="33" t="s">
        <v>322</v>
      </c>
      <c r="H153" s="33" t="s">
        <v>44</v>
      </c>
      <c r="I153" s="33" t="s">
        <v>44</v>
      </c>
      <c r="J153" s="33">
        <v>723</v>
      </c>
      <c r="K153" s="33"/>
      <c r="L153" s="33"/>
      <c r="M153" s="33"/>
      <c r="N153" s="33"/>
      <c r="O153" s="33"/>
      <c r="P153" s="33"/>
      <c r="Q153" s="33"/>
      <c r="R153" s="33"/>
      <c r="S153" s="33"/>
      <c r="T153" s="33">
        <v>309000</v>
      </c>
      <c r="U153" s="42">
        <v>300000</v>
      </c>
      <c r="V153" s="42"/>
      <c r="W153" s="42"/>
      <c r="X153" s="42">
        <v>9000</v>
      </c>
      <c r="Y153" s="33">
        <v>702</v>
      </c>
    </row>
    <row r="154" s="2" customFormat="1" ht="28" customHeight="1" spans="1:25">
      <c r="A154" s="32">
        <v>4</v>
      </c>
      <c r="B154" s="32" t="s">
        <v>39</v>
      </c>
      <c r="C154" s="33" t="s">
        <v>40</v>
      </c>
      <c r="D154" s="34" t="s">
        <v>316</v>
      </c>
      <c r="E154" s="34" t="s">
        <v>323</v>
      </c>
      <c r="F154" s="36" t="s">
        <v>18</v>
      </c>
      <c r="G154" s="36" t="s">
        <v>324</v>
      </c>
      <c r="H154" s="34" t="s">
        <v>44</v>
      </c>
      <c r="I154" s="34" t="s">
        <v>44</v>
      </c>
      <c r="J154" s="38">
        <v>1092</v>
      </c>
      <c r="K154" s="38"/>
      <c r="L154" s="38"/>
      <c r="M154" s="38"/>
      <c r="N154" s="38"/>
      <c r="O154" s="38"/>
      <c r="P154" s="38"/>
      <c r="Q154" s="38"/>
      <c r="R154" s="38"/>
      <c r="S154" s="38"/>
      <c r="T154" s="39">
        <f t="shared" si="27"/>
        <v>360500</v>
      </c>
      <c r="U154" s="45">
        <v>350000</v>
      </c>
      <c r="V154" s="45"/>
      <c r="W154" s="45"/>
      <c r="X154" s="45">
        <v>10500</v>
      </c>
      <c r="Y154" s="41">
        <v>1204</v>
      </c>
    </row>
    <row r="155" s="2" customFormat="1" ht="36" customHeight="1" spans="1:25">
      <c r="A155" s="32">
        <v>5</v>
      </c>
      <c r="B155" s="32" t="s">
        <v>39</v>
      </c>
      <c r="C155" s="33" t="s">
        <v>40</v>
      </c>
      <c r="D155" s="34" t="s">
        <v>316</v>
      </c>
      <c r="E155" s="34" t="s">
        <v>325</v>
      </c>
      <c r="F155" s="36" t="s">
        <v>20</v>
      </c>
      <c r="G155" s="36" t="s">
        <v>326</v>
      </c>
      <c r="H155" s="34" t="s">
        <v>44</v>
      </c>
      <c r="I155" s="34" t="s">
        <v>44</v>
      </c>
      <c r="J155" s="38"/>
      <c r="K155" s="38"/>
      <c r="L155" s="38">
        <v>600</v>
      </c>
      <c r="M155" s="38"/>
      <c r="N155" s="38"/>
      <c r="O155" s="38"/>
      <c r="P155" s="38"/>
      <c r="Q155" s="38"/>
      <c r="R155" s="38"/>
      <c r="S155" s="38"/>
      <c r="T155" s="39">
        <f t="shared" si="27"/>
        <v>360000</v>
      </c>
      <c r="U155" s="45">
        <v>349500</v>
      </c>
      <c r="V155" s="45"/>
      <c r="W155" s="45"/>
      <c r="X155" s="45">
        <v>10500</v>
      </c>
      <c r="Y155" s="41">
        <v>1332</v>
      </c>
    </row>
    <row r="156" s="3" customFormat="1" ht="32.1" customHeight="1" spans="1:25">
      <c r="A156" s="44" t="s">
        <v>57</v>
      </c>
      <c r="B156" s="33"/>
      <c r="C156" s="33"/>
      <c r="D156" s="34"/>
      <c r="E156" s="33"/>
      <c r="F156" s="33"/>
      <c r="G156" s="33"/>
      <c r="H156" s="33"/>
      <c r="I156" s="33"/>
      <c r="J156" s="44">
        <f t="shared" ref="J156:Y156" si="28">SUM(J151:J155)</f>
        <v>3643.16</v>
      </c>
      <c r="K156" s="44">
        <f t="shared" si="28"/>
        <v>0</v>
      </c>
      <c r="L156" s="44">
        <f t="shared" si="28"/>
        <v>600</v>
      </c>
      <c r="M156" s="44">
        <f t="shared" si="28"/>
        <v>0</v>
      </c>
      <c r="N156" s="44">
        <f t="shared" si="28"/>
        <v>0</v>
      </c>
      <c r="O156" s="44">
        <f t="shared" si="28"/>
        <v>0</v>
      </c>
      <c r="P156" s="44">
        <f t="shared" si="28"/>
        <v>0</v>
      </c>
      <c r="Q156" s="44">
        <f t="shared" si="28"/>
        <v>0</v>
      </c>
      <c r="R156" s="44">
        <f t="shared" si="28"/>
        <v>0</v>
      </c>
      <c r="S156" s="44">
        <f t="shared" si="28"/>
        <v>0</v>
      </c>
      <c r="T156" s="44">
        <f t="shared" si="28"/>
        <v>1647500</v>
      </c>
      <c r="U156" s="44">
        <f t="shared" si="28"/>
        <v>1599500</v>
      </c>
      <c r="V156" s="44">
        <f t="shared" si="28"/>
        <v>0</v>
      </c>
      <c r="W156" s="44">
        <f t="shared" si="28"/>
        <v>0</v>
      </c>
      <c r="X156" s="44">
        <f t="shared" si="28"/>
        <v>48000</v>
      </c>
      <c r="Y156" s="44">
        <f t="shared" si="28"/>
        <v>4370</v>
      </c>
    </row>
    <row r="157" s="1" customFormat="1" ht="35" customHeight="1" spans="1:25">
      <c r="A157" s="103">
        <v>1</v>
      </c>
      <c r="B157" s="103" t="s">
        <v>58</v>
      </c>
      <c r="C157" s="33" t="s">
        <v>40</v>
      </c>
      <c r="D157" s="34" t="s">
        <v>327</v>
      </c>
      <c r="E157" s="35" t="s">
        <v>328</v>
      </c>
      <c r="F157" s="36" t="s">
        <v>18</v>
      </c>
      <c r="G157" s="114" t="s">
        <v>329</v>
      </c>
      <c r="H157" s="34" t="s">
        <v>44</v>
      </c>
      <c r="I157" s="34" t="s">
        <v>44</v>
      </c>
      <c r="J157" s="38">
        <v>1962</v>
      </c>
      <c r="K157" s="38"/>
      <c r="L157" s="38"/>
      <c r="M157" s="38"/>
      <c r="N157" s="38"/>
      <c r="O157" s="38"/>
      <c r="P157" s="38"/>
      <c r="Q157" s="38"/>
      <c r="R157" s="38"/>
      <c r="S157" s="38"/>
      <c r="T157" s="39">
        <f t="shared" ref="T157:T163" si="29">V157+X157</f>
        <v>328635</v>
      </c>
      <c r="U157" s="40"/>
      <c r="V157" s="40">
        <v>319000</v>
      </c>
      <c r="W157" s="40"/>
      <c r="X157" s="40">
        <v>9635</v>
      </c>
      <c r="Y157" s="41">
        <v>1836</v>
      </c>
    </row>
    <row r="158" s="2" customFormat="1" ht="35" customHeight="1" spans="1:25">
      <c r="A158" s="103">
        <v>2</v>
      </c>
      <c r="B158" s="103" t="s">
        <v>58</v>
      </c>
      <c r="C158" s="33" t="s">
        <v>40</v>
      </c>
      <c r="D158" s="34" t="s">
        <v>327</v>
      </c>
      <c r="E158" s="34" t="s">
        <v>330</v>
      </c>
      <c r="F158" s="36" t="s">
        <v>18</v>
      </c>
      <c r="G158" s="114" t="s">
        <v>331</v>
      </c>
      <c r="H158" s="34" t="s">
        <v>44</v>
      </c>
      <c r="I158" s="34" t="s">
        <v>44</v>
      </c>
      <c r="J158" s="38">
        <v>1947.33</v>
      </c>
      <c r="K158" s="38"/>
      <c r="L158" s="38"/>
      <c r="M158" s="38"/>
      <c r="N158" s="38"/>
      <c r="O158" s="38"/>
      <c r="P158" s="38"/>
      <c r="Q158" s="38"/>
      <c r="R158" s="38"/>
      <c r="S158" s="38"/>
      <c r="T158" s="39">
        <f t="shared" si="29"/>
        <v>391414</v>
      </c>
      <c r="U158" s="45"/>
      <c r="V158" s="45">
        <v>380000</v>
      </c>
      <c r="W158" s="45"/>
      <c r="X158" s="45">
        <v>11414</v>
      </c>
      <c r="Y158" s="41">
        <v>1461</v>
      </c>
    </row>
    <row r="159" s="2" customFormat="1" ht="50" customHeight="1" spans="1:25">
      <c r="A159" s="103">
        <v>3</v>
      </c>
      <c r="B159" s="103" t="s">
        <v>58</v>
      </c>
      <c r="C159" s="33" t="s">
        <v>40</v>
      </c>
      <c r="D159" s="34" t="s">
        <v>327</v>
      </c>
      <c r="E159" s="34" t="s">
        <v>332</v>
      </c>
      <c r="F159" s="36" t="s">
        <v>18</v>
      </c>
      <c r="G159" s="114" t="s">
        <v>333</v>
      </c>
      <c r="H159" s="34" t="s">
        <v>44</v>
      </c>
      <c r="I159" s="34" t="s">
        <v>44</v>
      </c>
      <c r="J159" s="38">
        <v>2306</v>
      </c>
      <c r="K159" s="38"/>
      <c r="L159" s="38"/>
      <c r="M159" s="38"/>
      <c r="N159" s="38"/>
      <c r="O159" s="38"/>
      <c r="P159" s="38"/>
      <c r="Q159" s="38"/>
      <c r="R159" s="38"/>
      <c r="S159" s="38"/>
      <c r="T159" s="39">
        <f t="shared" si="29"/>
        <v>309004</v>
      </c>
      <c r="U159" s="40"/>
      <c r="V159" s="40">
        <v>300000</v>
      </c>
      <c r="W159" s="40"/>
      <c r="X159" s="40">
        <v>9004</v>
      </c>
      <c r="Y159" s="41">
        <v>369</v>
      </c>
    </row>
    <row r="160" s="2" customFormat="1" ht="35" customHeight="1" spans="1:25">
      <c r="A160" s="103">
        <v>4</v>
      </c>
      <c r="B160" s="103" t="s">
        <v>58</v>
      </c>
      <c r="C160" s="33" t="s">
        <v>40</v>
      </c>
      <c r="D160" s="34" t="s">
        <v>327</v>
      </c>
      <c r="E160" s="34" t="s">
        <v>334</v>
      </c>
      <c r="F160" s="36" t="s">
        <v>18</v>
      </c>
      <c r="G160" s="114" t="s">
        <v>335</v>
      </c>
      <c r="H160" s="34" t="s">
        <v>44</v>
      </c>
      <c r="I160" s="34" t="s">
        <v>44</v>
      </c>
      <c r="J160" s="38">
        <v>1574</v>
      </c>
      <c r="K160" s="38"/>
      <c r="L160" s="38"/>
      <c r="M160" s="38"/>
      <c r="N160" s="38"/>
      <c r="O160" s="38"/>
      <c r="P160" s="38"/>
      <c r="Q160" s="38"/>
      <c r="R160" s="38"/>
      <c r="S160" s="38"/>
      <c r="T160" s="39">
        <f t="shared" si="29"/>
        <v>301500</v>
      </c>
      <c r="U160" s="45"/>
      <c r="V160" s="45">
        <v>292500</v>
      </c>
      <c r="W160" s="45"/>
      <c r="X160" s="45">
        <v>9000</v>
      </c>
      <c r="Y160" s="41">
        <v>963</v>
      </c>
    </row>
    <row r="161" s="4" customFormat="1" ht="35" customHeight="1" spans="1:25">
      <c r="A161" s="103">
        <v>5</v>
      </c>
      <c r="B161" s="103" t="s">
        <v>58</v>
      </c>
      <c r="C161" s="33" t="s">
        <v>40</v>
      </c>
      <c r="D161" s="34" t="s">
        <v>327</v>
      </c>
      <c r="E161" s="34" t="s">
        <v>336</v>
      </c>
      <c r="F161" s="36" t="s">
        <v>18</v>
      </c>
      <c r="G161" s="114" t="s">
        <v>337</v>
      </c>
      <c r="H161" s="34" t="s">
        <v>44</v>
      </c>
      <c r="I161" s="34" t="s">
        <v>44</v>
      </c>
      <c r="J161" s="43">
        <v>1965</v>
      </c>
      <c r="K161" s="46"/>
      <c r="L161" s="46"/>
      <c r="M161" s="46"/>
      <c r="N161" s="46"/>
      <c r="O161" s="46"/>
      <c r="P161" s="46"/>
      <c r="Q161" s="46"/>
      <c r="R161" s="46"/>
      <c r="S161" s="46"/>
      <c r="T161" s="39">
        <f t="shared" si="29"/>
        <v>394630</v>
      </c>
      <c r="U161" s="47"/>
      <c r="V161" s="47">
        <v>383000</v>
      </c>
      <c r="W161" s="47"/>
      <c r="X161" s="47">
        <v>11630</v>
      </c>
      <c r="Y161" s="41">
        <v>1296</v>
      </c>
    </row>
    <row r="162" s="1" customFormat="1" ht="32" customHeight="1" spans="1:25">
      <c r="A162" s="103">
        <v>6</v>
      </c>
      <c r="B162" s="103" t="s">
        <v>58</v>
      </c>
      <c r="C162" s="33" t="s">
        <v>40</v>
      </c>
      <c r="D162" s="34" t="s">
        <v>327</v>
      </c>
      <c r="E162" s="35" t="s">
        <v>338</v>
      </c>
      <c r="F162" s="36" t="s">
        <v>18</v>
      </c>
      <c r="G162" s="112" t="s">
        <v>339</v>
      </c>
      <c r="H162" s="34" t="s">
        <v>247</v>
      </c>
      <c r="I162" s="34" t="s">
        <v>44</v>
      </c>
      <c r="J162" s="38">
        <v>3300</v>
      </c>
      <c r="K162" s="38"/>
      <c r="L162" s="38"/>
      <c r="M162" s="38"/>
      <c r="N162" s="38"/>
      <c r="O162" s="38"/>
      <c r="P162" s="38"/>
      <c r="Q162" s="38"/>
      <c r="R162" s="38"/>
      <c r="S162" s="38"/>
      <c r="T162" s="39">
        <f t="shared" si="29"/>
        <v>1046600</v>
      </c>
      <c r="U162" s="40"/>
      <c r="V162" s="40">
        <v>1016100</v>
      </c>
      <c r="W162" s="40"/>
      <c r="X162" s="40">
        <v>30500</v>
      </c>
      <c r="Y162" s="41">
        <v>1836</v>
      </c>
    </row>
    <row r="163" s="2" customFormat="1" ht="32" customHeight="1" spans="1:25">
      <c r="A163" s="103">
        <v>7</v>
      </c>
      <c r="B163" s="103" t="s">
        <v>58</v>
      </c>
      <c r="C163" s="33" t="s">
        <v>40</v>
      </c>
      <c r="D163" s="34" t="s">
        <v>327</v>
      </c>
      <c r="E163" s="34" t="s">
        <v>340</v>
      </c>
      <c r="F163" s="36" t="s">
        <v>18</v>
      </c>
      <c r="G163" s="112" t="s">
        <v>341</v>
      </c>
      <c r="H163" s="34" t="s">
        <v>247</v>
      </c>
      <c r="I163" s="34" t="s">
        <v>44</v>
      </c>
      <c r="J163" s="38">
        <v>7500</v>
      </c>
      <c r="K163" s="38"/>
      <c r="L163" s="38"/>
      <c r="M163" s="38"/>
      <c r="N163" s="38"/>
      <c r="O163" s="38"/>
      <c r="P163" s="38"/>
      <c r="Q163" s="38"/>
      <c r="R163" s="38"/>
      <c r="S163" s="38"/>
      <c r="T163" s="39">
        <f t="shared" si="29"/>
        <v>1089600</v>
      </c>
      <c r="U163" s="40"/>
      <c r="V163" s="40">
        <v>1057800</v>
      </c>
      <c r="W163" s="40"/>
      <c r="X163" s="40">
        <v>31800</v>
      </c>
      <c r="Y163" s="41">
        <v>369</v>
      </c>
    </row>
    <row r="164" s="3" customFormat="1" ht="32" customHeight="1" spans="1:25">
      <c r="A164" s="44" t="s">
        <v>57</v>
      </c>
      <c r="B164" s="33"/>
      <c r="C164" s="33"/>
      <c r="D164" s="34"/>
      <c r="E164" s="33"/>
      <c r="F164" s="33"/>
      <c r="G164" s="44">
        <f>SUM(G157:G161)</f>
        <v>0</v>
      </c>
      <c r="H164" s="33"/>
      <c r="I164" s="33"/>
      <c r="J164" s="44">
        <f t="shared" ref="J164:Y164" si="30">SUM(J157:J163)</f>
        <v>20554.33</v>
      </c>
      <c r="K164" s="44">
        <f t="shared" si="30"/>
        <v>0</v>
      </c>
      <c r="L164" s="44">
        <f t="shared" si="30"/>
        <v>0</v>
      </c>
      <c r="M164" s="44">
        <f t="shared" si="30"/>
        <v>0</v>
      </c>
      <c r="N164" s="44">
        <f t="shared" si="30"/>
        <v>0</v>
      </c>
      <c r="O164" s="44">
        <f t="shared" si="30"/>
        <v>0</v>
      </c>
      <c r="P164" s="44">
        <f t="shared" si="30"/>
        <v>0</v>
      </c>
      <c r="Q164" s="44">
        <f t="shared" si="30"/>
        <v>0</v>
      </c>
      <c r="R164" s="44">
        <f t="shared" si="30"/>
        <v>0</v>
      </c>
      <c r="S164" s="44">
        <f t="shared" si="30"/>
        <v>0</v>
      </c>
      <c r="T164" s="44">
        <f t="shared" si="30"/>
        <v>3861383</v>
      </c>
      <c r="U164" s="44">
        <f t="shared" si="30"/>
        <v>0</v>
      </c>
      <c r="V164" s="44">
        <f t="shared" si="30"/>
        <v>3748400</v>
      </c>
      <c r="W164" s="44">
        <f t="shared" si="30"/>
        <v>0</v>
      </c>
      <c r="X164" s="44">
        <f t="shared" si="30"/>
        <v>112983</v>
      </c>
      <c r="Y164" s="44">
        <f t="shared" si="30"/>
        <v>8130</v>
      </c>
    </row>
    <row r="165" ht="32" customHeight="1"/>
  </sheetData>
  <autoFilter xmlns:etc="http://www.wps.cn/officeDocument/2017/etCustomData" ref="A7:Y168" etc:filterBottomFollowUsedRange="0">
    <extLst/>
  </autoFilter>
  <mergeCells count="21">
    <mergeCell ref="A2:Y2"/>
    <mergeCell ref="A3:F3"/>
    <mergeCell ref="J4:S4"/>
    <mergeCell ref="J5:N5"/>
    <mergeCell ref="O5:S5"/>
    <mergeCell ref="A4:A7"/>
    <mergeCell ref="B4:B7"/>
    <mergeCell ref="C4:C7"/>
    <mergeCell ref="D4:D7"/>
    <mergeCell ref="E4:E7"/>
    <mergeCell ref="F4:F7"/>
    <mergeCell ref="G4:G7"/>
    <mergeCell ref="H4:H6"/>
    <mergeCell ref="I4:I6"/>
    <mergeCell ref="T6:T7"/>
    <mergeCell ref="U6:U7"/>
    <mergeCell ref="V6:V7"/>
    <mergeCell ref="W6:W7"/>
    <mergeCell ref="X6:X7"/>
    <mergeCell ref="Y4:Y7"/>
    <mergeCell ref="T4:X5"/>
  </mergeCells>
  <dataValidations count="2">
    <dataValidation type="list" allowBlank="1" showInputMessage="1" showErrorMessage="1" sqref="I59 H88:I88 H91:I91 I112 I110:I111 I113:I115 H8:I9 H16:I17 H154:I155 H144:I149 H11:I14 H19:I28 H30:I39 H41:I46 H48:I58 H60:I73 H75:I83 H95:I108 H117:I127 H136:I142 H157:I163 H129:I134 H151:I152">
      <formula1>"是,否"</formula1>
    </dataValidation>
    <dataValidation type="list" allowBlank="1" showInputMessage="1" showErrorMessage="1" sqref="F86 F8:F9 F11:F14 F16:F27 F30:F39 F41:F46 F48:F58 F60:F73 F75:F83 F95:F102 F104:F108 F117:F127 F129:F134 F136:F142 F144:F149 F151:F152 F154:F155 F157:F163">
      <formula1>"村内道路,街道雨水排放,街道照明设施,村民饮用水工程,村内道路提档升级,照明设施提档升级,生活污水处理工程,村民休闲活动场所,村内其它公益事业项目"</formula1>
    </dataValidation>
  </dataValidations>
  <printOptions horizontalCentered="1" verticalCentered="1"/>
  <pageMargins left="0.196527777777778" right="0.196527777777778" top="0.393055555555556" bottom="0.751388888888889" header="0.298611111111111" footer="0.495833333333333"/>
  <pageSetup paperSize="9" scale="57" fitToHeight="0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2026年项目库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明月</cp:lastModifiedBy>
  <dcterms:created xsi:type="dcterms:W3CDTF">2023-05-18T03:15:00Z</dcterms:created>
  <dcterms:modified xsi:type="dcterms:W3CDTF">2026-03-13T02:04:13Z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D5A2B0E72114462BA75AB63B28C03FB5_12</vt:lpwstr>
  </property>
  <property fmtid="{D5CDD505-2E9C-101B-9397-08002B2CF9AE}" pid="4" name="CalculationRule">
    <vt:i4>0</vt:i4>
  </property>
</Properties>
</file>