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/>
  </bookViews>
  <sheets>
    <sheet name="2026年第一批项目村" sheetId="4" r:id="rId1"/>
    <sheet name="Sheet1" sheetId="1" r:id="rId2"/>
    <sheet name="Sheet2" sheetId="2" r:id="rId3"/>
    <sheet name="Sheet3" sheetId="3" r:id="rId4"/>
  </sheets>
  <externalReferences>
    <externalReference r:id="rId5"/>
  </externalReferences>
  <definedNames>
    <definedName name="_xlnm._FilterDatabase" localSheetId="0" hidden="1">'2026年第一批项目村'!$A$7:$Y$76</definedName>
    <definedName name="ABC">[1]Sheet1!$C:$C</definedName>
    <definedName name="_xlnm.Print_Titles" localSheetId="0">'2026年第一批项目村'!$2:$7</definedName>
    <definedName name="_xlnm.Print_Area" localSheetId="0">'2026年第一批项目村'!$A:$Y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SONG</author>
    <author>Administrator</author>
  </authors>
  <commentList>
    <comment ref="Y32" authorId="0">
      <text>
        <r>
          <rPr>
            <b/>
            <sz val="9"/>
            <rFont val="宋体"/>
            <charset val="134"/>
          </rPr>
          <t>SONG:</t>
        </r>
        <r>
          <rPr>
            <sz val="9"/>
            <rFont val="宋体"/>
            <charset val="134"/>
          </rPr>
          <t xml:space="preserve">
低保50人、五保3人、现役军人3人</t>
        </r>
      </text>
    </comment>
    <comment ref="Y33" authorId="0">
      <text>
        <r>
          <rPr>
            <b/>
            <sz val="9"/>
            <rFont val="宋体"/>
            <charset val="134"/>
          </rPr>
          <t>SONG:</t>
        </r>
        <r>
          <rPr>
            <sz val="9"/>
            <rFont val="宋体"/>
            <charset val="134"/>
          </rPr>
          <t xml:space="preserve">
低保36人，五保3人，现役军人没有。</t>
        </r>
      </text>
    </comment>
    <comment ref="Y34" authorId="0">
      <text>
        <r>
          <rPr>
            <b/>
            <sz val="9"/>
            <rFont val="宋体"/>
            <charset val="134"/>
          </rPr>
          <t>SONG:</t>
        </r>
        <r>
          <rPr>
            <sz val="9"/>
            <rFont val="宋体"/>
            <charset val="134"/>
          </rPr>
          <t xml:space="preserve">
低保36  五保2 现役军人3人</t>
        </r>
      </text>
    </comment>
    <comment ref="Y3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低保45人、五保3人、现役军人1人</t>
        </r>
      </text>
    </comment>
    <comment ref="Y3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低保22人、五保8人、现役军人4人</t>
        </r>
      </text>
    </comment>
  </commentList>
</comments>
</file>

<file path=xl/sharedStrings.xml><?xml version="1.0" encoding="utf-8"?>
<sst xmlns="http://schemas.openxmlformats.org/spreadsheetml/2006/main" count="454" uniqueCount="160">
  <si>
    <t>附件：</t>
  </si>
  <si>
    <t>威县2026年第一批农村公益事业建设财政奖补资金项目村</t>
  </si>
  <si>
    <t>统计时间：</t>
  </si>
  <si>
    <t>2026.1.19</t>
  </si>
  <si>
    <t>序号</t>
  </si>
  <si>
    <t>市</t>
  </si>
  <si>
    <t>县（市、区）</t>
  </si>
  <si>
    <t>乡镇</t>
  </si>
  <si>
    <t>村</t>
  </si>
  <si>
    <t>项目名称</t>
  </si>
  <si>
    <t>工程量具体描述</t>
  </si>
  <si>
    <t>是否重点项目</t>
  </si>
  <si>
    <t>是否同步施工项目</t>
  </si>
  <si>
    <t>主要建设内容</t>
  </si>
  <si>
    <t>总投资（万元）</t>
  </si>
  <si>
    <t>受益人数（人）</t>
  </si>
  <si>
    <t>基础类项目</t>
  </si>
  <si>
    <t>提升类项目</t>
  </si>
  <si>
    <t>村内道路</t>
  </si>
  <si>
    <t>街道雨水排放</t>
  </si>
  <si>
    <t>街道照明设施</t>
  </si>
  <si>
    <t>村民饮用水工程</t>
  </si>
  <si>
    <t>坑塘治理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</si>
  <si>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</si>
  <si>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</si>
  <si>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</si>
  <si>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</si>
  <si>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</si>
  <si>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合计</t>
  </si>
  <si>
    <t>中央奖补资金</t>
  </si>
  <si>
    <t>省级奖补资金</t>
  </si>
  <si>
    <t>地方财政补助</t>
  </si>
  <si>
    <t>村级自筹</t>
  </si>
  <si>
    <t>（是或否）</t>
  </si>
  <si>
    <t>（米）</t>
  </si>
  <si>
    <t>（盏）</t>
  </si>
  <si>
    <t>（个）</t>
  </si>
  <si>
    <t>（平方米）</t>
  </si>
  <si>
    <t>具体建设内容</t>
  </si>
  <si>
    <t>邢台市</t>
  </si>
  <si>
    <t>威县</t>
  </si>
  <si>
    <t>洺州镇</t>
  </si>
  <si>
    <t>前麻固村</t>
  </si>
  <si>
    <t>村内20条胡同墁水泥彩砖共4611.94平方米</t>
  </si>
  <si>
    <t>否</t>
  </si>
  <si>
    <t>小高庙村</t>
  </si>
  <si>
    <t>街道两侧墁水泥彩砖总平方4611.94</t>
  </si>
  <si>
    <t>郭安陵村</t>
  </si>
  <si>
    <t>村内安装163盏带杆路灯</t>
  </si>
  <si>
    <t>总计</t>
  </si>
  <si>
    <t>邢台</t>
  </si>
  <si>
    <t>第什营镇</t>
  </si>
  <si>
    <t>井王庄</t>
  </si>
  <si>
    <t>村内道路新建水泥路面2516.5㎡</t>
  </si>
  <si>
    <t>北刘村</t>
  </si>
  <si>
    <t>村内道路两侧铺设水泥彩砖5000平方米</t>
  </si>
  <si>
    <t>西梨园村</t>
  </si>
  <si>
    <t>村内安装带杆路灯110盏、不带杆路灯145盏</t>
  </si>
  <si>
    <t>董家庄</t>
  </si>
  <si>
    <t>村内道路两侧铺设水泥彩砖3630平方米</t>
  </si>
  <si>
    <t>东梨园</t>
  </si>
  <si>
    <t>村内道路两侧铺设水泥彩砖4243平方米</t>
  </si>
  <si>
    <t>方家营镇</t>
  </si>
  <si>
    <t>东方家营村</t>
  </si>
  <si>
    <t>村内街道两侧及胡同墁水泥彩砖长1215米，平均宽3.8米，共计4612平方米；</t>
  </si>
  <si>
    <t>五马坊村</t>
  </si>
  <si>
    <t>村内街道硬化面积合计2420平方米</t>
  </si>
  <si>
    <t>贺营镇</t>
  </si>
  <si>
    <t>贺营村</t>
  </si>
  <si>
    <t>街道墁水泥彩砖1128平方米；②水泥路面硬化2533平方米建设后路面硬度达到Ｃ30以上。</t>
  </si>
  <si>
    <t>范家营村</t>
  </si>
  <si>
    <t>村内墁水泥彩砖合计4925平方米</t>
  </si>
  <si>
    <t>西沙营</t>
  </si>
  <si>
    <t>水泥路面硬化3115平方米</t>
  </si>
  <si>
    <t>梨园屯镇</t>
  </si>
  <si>
    <t>朱街</t>
  </si>
  <si>
    <t>村内墁水泥彩砖面积5388平方米。</t>
  </si>
  <si>
    <t>东赵村</t>
  </si>
  <si>
    <t>村内墁水泥彩砖面积6161平方米</t>
  </si>
  <si>
    <t>王世公</t>
  </si>
  <si>
    <t>村内水泥路面硬化面积2910平方米</t>
  </si>
  <si>
    <t>枣园乡</t>
  </si>
  <si>
    <t>东张庄</t>
  </si>
  <si>
    <t>胡同墁水泥彩砖共计5200平方米</t>
  </si>
  <si>
    <t>鸡泽屯</t>
  </si>
  <si>
    <t>村内墁水泥彩砖共计5400平方米。</t>
  </si>
  <si>
    <t>固献镇</t>
  </si>
  <si>
    <t>固献一村</t>
  </si>
  <si>
    <t>村内8条道路两侧墁水泥彩砖共计4878平方米。</t>
  </si>
  <si>
    <t>侯家村</t>
  </si>
  <si>
    <t>村内7条道路两侧墁水泥彩砖共计5320平方米</t>
  </si>
  <si>
    <t>刘河北寨</t>
  </si>
  <si>
    <t>村内6条水泥路面硬化共计3385平方米</t>
  </si>
  <si>
    <t>蒋家庄</t>
  </si>
  <si>
    <t>村内37条胡同水泥彩砖，共计5479.79平方米</t>
  </si>
  <si>
    <t>孙河北寨</t>
  </si>
  <si>
    <t>村内5条水泥路面硬化共计3060平方米</t>
  </si>
  <si>
    <t>章台</t>
  </si>
  <si>
    <t>东柏悦</t>
  </si>
  <si>
    <t>村内水泥路面硬化共计2320平方米。15公分厚水泥路面，商品灰C30。</t>
  </si>
  <si>
    <t>北章台</t>
  </si>
  <si>
    <t xml:space="preserve">
安装路灯187盏，其中带杆路灯82盏，无杆路灯105盏</t>
  </si>
  <si>
    <t>东章华</t>
  </si>
  <si>
    <t>村内水泥路面硬化共计2600平方米。15公分厚水泥路面，商品灰C30。</t>
  </si>
  <si>
    <t>张营乡</t>
  </si>
  <si>
    <t>刘家营村</t>
  </si>
  <si>
    <t>村内12条街道墁水泥彩砖砖：总长2000米、4612平方米</t>
  </si>
  <si>
    <t>南里庄</t>
  </si>
  <si>
    <t>建设厚15厘米水泥路面道路1条，长379.4米，宽7米，2275平方米</t>
  </si>
  <si>
    <t>从容</t>
  </si>
  <si>
    <t>村内25条街道墁红砖：总长3361米、7512平方米</t>
  </si>
  <si>
    <t>贺钊镇</t>
  </si>
  <si>
    <t>西贺钊</t>
  </si>
  <si>
    <t>墁机制红砖：长2280米，宽2.5米，总计5700平方米</t>
  </si>
  <si>
    <t>北陈村</t>
  </si>
  <si>
    <t>水泥路面硬化，长900米，宽3米，厚度15公分，总计2700平方米</t>
  </si>
  <si>
    <t>赵牛村</t>
  </si>
  <si>
    <t xml:space="preserve"> 水泥路面硬化：长1280米、宽4米、厚度15公分，共计5120平方米；街道两侧墁红砖:长1460米，宽7米，共计:10220平方米，</t>
  </si>
  <si>
    <t>是</t>
  </si>
  <si>
    <t>侯贯镇</t>
  </si>
  <si>
    <t>宫家庄</t>
  </si>
  <si>
    <t>村内道路墁红砖，长2564米，计6442平方米</t>
  </si>
  <si>
    <t>义合营</t>
  </si>
  <si>
    <t>村内道路墁水泥彩砖，长2241米，计7550平方米</t>
  </si>
  <si>
    <t>西潘庄</t>
  </si>
  <si>
    <t>在村内34条街道墁机制红砖长共计2494.5米，总面积计6109平方米</t>
  </si>
  <si>
    <t>常屯乡</t>
  </si>
  <si>
    <t>后柳疃</t>
  </si>
  <si>
    <t>水泥路面硬化，长910米，宽3米，共2730平方米</t>
  </si>
  <si>
    <t>苏村</t>
  </si>
  <si>
    <t>苏村水泥路面硬化项目总计长920米，面积3350平方米</t>
  </si>
  <si>
    <t>西正店</t>
  </si>
  <si>
    <t>西正店水泥路面硬化项目总计长749米，面积2938平方米</t>
  </si>
  <si>
    <t>常庄</t>
  </si>
  <si>
    <t>田村</t>
  </si>
  <si>
    <t>田村水泥路面硬化项目，合计：面积3276平方米</t>
  </si>
  <si>
    <t>西安上</t>
  </si>
  <si>
    <t>墁水泥彩砖合计面积5380平方米</t>
  </si>
  <si>
    <t>七级镇</t>
  </si>
  <si>
    <t>张庄</t>
  </si>
  <si>
    <t>墁水泥彩砖共计：长1303米，面积5307.5平方米</t>
  </si>
  <si>
    <t>后魏疃</t>
  </si>
  <si>
    <t xml:space="preserve">
6米杆太阳能路灯，共计98盏
不带杆路灯共计290盏。</t>
  </si>
  <si>
    <t>东七级</t>
  </si>
  <si>
    <t>墁水泥彩砖长1773米，面积5224.6平方米</t>
  </si>
  <si>
    <t>高公庄乡</t>
  </si>
  <si>
    <t>孙庄</t>
  </si>
  <si>
    <t>村内街道路面硬化2809㎡</t>
  </si>
  <si>
    <t>小李庄</t>
  </si>
  <si>
    <t>村内街道两侧墁水泥彩砖4612㎡</t>
  </si>
  <si>
    <t>小赵庄村</t>
  </si>
  <si>
    <t>村内道路路面硬化2809平方米</t>
  </si>
  <si>
    <t>赵村镇</t>
  </si>
  <si>
    <t>前南寺庄</t>
  </si>
  <si>
    <t>村内街道墁水泥彩砖，共34条胡同，4905平方米</t>
  </si>
  <si>
    <t>北亭上</t>
  </si>
  <si>
    <t>村内街道墁水泥彩砖，共26条胡同，5842平方米</t>
  </si>
  <si>
    <t>郭田庄</t>
  </si>
  <si>
    <t>村内街道墁水泥彩砖，共34条胡同，4612平方米</t>
  </si>
  <si>
    <t>全县合计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</si>
</sst>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indexed="8"/>
      <name val="宋体"/>
      <charset val="134"/>
    </font>
    <font>
      <sz val="14"/>
      <color theme="1"/>
      <name val="宋体"/>
      <charset val="134"/>
      <scheme val="minor"/>
    </font>
    <font>
      <sz val="22"/>
      <color theme="1"/>
      <name val="方正小标宋_GBK"/>
      <charset val="134"/>
    </font>
    <font>
      <u/>
      <sz val="22"/>
      <color theme="1"/>
      <name val="方正小标宋_GBK"/>
      <charset val="134"/>
    </font>
    <font>
      <sz val="11"/>
      <color theme="1"/>
      <name val="方正书宋_GBK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仿宋"/>
      <charset val="134"/>
    </font>
    <font>
      <sz val="12"/>
      <color rgb="FF000000"/>
      <name val="宋体"/>
      <charset val="134"/>
    </font>
    <font>
      <b/>
      <sz val="11"/>
      <name val="宋体"/>
      <charset val="134"/>
      <scheme val="minor"/>
    </font>
    <font>
      <b/>
      <sz val="11"/>
      <color rgb="FF000000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indexed="8"/>
      <name val="方正书宋_GBK"/>
      <charset val="134"/>
    </font>
    <font>
      <sz val="12"/>
      <color indexed="8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0" fillId="3" borderId="14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8" fillId="0" borderId="15">
      <alignment vertical="center"/>
    </xf>
    <xf numFmtId="0" fontId="29" fillId="0" borderId="15">
      <alignment vertical="center"/>
    </xf>
    <xf numFmtId="0" fontId="30" fillId="0" borderId="16">
      <alignment vertical="center"/>
    </xf>
    <xf numFmtId="0" fontId="30" fillId="0" borderId="0">
      <alignment vertical="center"/>
    </xf>
    <xf numFmtId="0" fontId="31" fillId="4" borderId="17">
      <alignment vertical="center"/>
    </xf>
    <xf numFmtId="0" fontId="32" fillId="5" borderId="18">
      <alignment vertical="center"/>
    </xf>
    <xf numFmtId="0" fontId="33" fillId="5" borderId="17">
      <alignment vertical="center"/>
    </xf>
    <xf numFmtId="0" fontId="34" fillId="6" borderId="19">
      <alignment vertical="center"/>
    </xf>
    <xf numFmtId="0" fontId="35" fillId="0" borderId="20">
      <alignment vertical="center"/>
    </xf>
    <xf numFmtId="0" fontId="36" fillId="0" borderId="21">
      <alignment vertical="center"/>
    </xf>
    <xf numFmtId="0" fontId="37" fillId="7" borderId="0">
      <alignment vertical="center"/>
    </xf>
    <xf numFmtId="0" fontId="38" fillId="8" borderId="0">
      <alignment vertical="center"/>
    </xf>
    <xf numFmtId="0" fontId="39" fillId="9" borderId="0">
      <alignment vertical="center"/>
    </xf>
    <xf numFmtId="0" fontId="40" fillId="10" borderId="0">
      <alignment vertical="center"/>
    </xf>
    <xf numFmtId="0" fontId="41" fillId="11" borderId="0">
      <alignment vertical="center"/>
    </xf>
    <xf numFmtId="0" fontId="41" fillId="12" borderId="0">
      <alignment vertical="center"/>
    </xf>
    <xf numFmtId="0" fontId="40" fillId="13" borderId="0">
      <alignment vertical="center"/>
    </xf>
    <xf numFmtId="0" fontId="40" fillId="14" borderId="0">
      <alignment vertical="center"/>
    </xf>
    <xf numFmtId="0" fontId="41" fillId="15" borderId="0">
      <alignment vertical="center"/>
    </xf>
    <xf numFmtId="0" fontId="41" fillId="16" borderId="0">
      <alignment vertical="center"/>
    </xf>
    <xf numFmtId="0" fontId="40" fillId="17" borderId="0">
      <alignment vertical="center"/>
    </xf>
    <xf numFmtId="0" fontId="40" fillId="18" borderId="0">
      <alignment vertical="center"/>
    </xf>
    <xf numFmtId="0" fontId="41" fillId="19" borderId="0">
      <alignment vertical="center"/>
    </xf>
    <xf numFmtId="0" fontId="41" fillId="20" borderId="0">
      <alignment vertical="center"/>
    </xf>
    <xf numFmtId="0" fontId="40" fillId="21" borderId="0">
      <alignment vertical="center"/>
    </xf>
    <xf numFmtId="0" fontId="40" fillId="22" borderId="0">
      <alignment vertical="center"/>
    </xf>
    <xf numFmtId="0" fontId="41" fillId="23" borderId="0">
      <alignment vertical="center"/>
    </xf>
    <xf numFmtId="0" fontId="41" fillId="24" borderId="0">
      <alignment vertical="center"/>
    </xf>
    <xf numFmtId="0" fontId="40" fillId="25" borderId="0">
      <alignment vertical="center"/>
    </xf>
    <xf numFmtId="0" fontId="40" fillId="26" borderId="0">
      <alignment vertical="center"/>
    </xf>
    <xf numFmtId="0" fontId="41" fillId="27" borderId="0">
      <alignment vertical="center"/>
    </xf>
    <xf numFmtId="0" fontId="41" fillId="28" borderId="0">
      <alignment vertical="center"/>
    </xf>
    <xf numFmtId="0" fontId="40" fillId="29" borderId="0">
      <alignment vertical="center"/>
    </xf>
    <xf numFmtId="0" fontId="40" fillId="30" borderId="0">
      <alignment vertical="center"/>
    </xf>
    <xf numFmtId="0" fontId="41" fillId="31" borderId="0">
      <alignment vertical="center"/>
    </xf>
    <xf numFmtId="0" fontId="41" fillId="32" borderId="0">
      <alignment vertical="center"/>
    </xf>
    <xf numFmtId="0" fontId="40" fillId="33" borderId="0">
      <alignment vertical="center"/>
    </xf>
  </cellStyleXfs>
  <cellXfs count="104"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0" xfId="0" applyFill="1" applyAlignment="1"/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/>
    <xf numFmtId="0" fontId="2" fillId="2" borderId="0" xfId="0" applyFont="1" applyFill="1" applyAlignment="1">
      <alignment horizontal="center" vertical="center" shrinkToFit="1"/>
    </xf>
    <xf numFmtId="0" fontId="0" fillId="2" borderId="0" xfId="0" applyFill="1" applyAlignment="1">
      <alignment wrapText="1"/>
    </xf>
    <xf numFmtId="0" fontId="3" fillId="2" borderId="0" xfId="0" applyFont="1" applyFill="1" applyAlignment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0" fontId="0" fillId="2" borderId="0" xfId="0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shrinkToFit="1"/>
    </xf>
    <xf numFmtId="0" fontId="0" fillId="2" borderId="2" xfId="0" applyNumberFormat="1" applyFont="1" applyFill="1" applyBorder="1" applyAlignment="1">
      <alignment horizontal="center" vertical="center" shrinkToFit="1"/>
    </xf>
    <xf numFmtId="0" fontId="0" fillId="2" borderId="13" xfId="0" applyNumberForma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0" fillId="2" borderId="2" xfId="0" applyFill="1" applyBorder="1" applyAlignment="1"/>
    <xf numFmtId="0" fontId="10" fillId="2" borderId="1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 shrinkToFit="1"/>
    </xf>
    <xf numFmtId="0" fontId="10" fillId="2" borderId="2" xfId="0" applyFont="1" applyFill="1" applyBorder="1" applyAlignment="1">
      <alignment horizontal="center" vertical="center" shrinkToFit="1"/>
    </xf>
    <xf numFmtId="0" fontId="10" fillId="2" borderId="2" xfId="0" applyNumberFormat="1" applyFont="1" applyFill="1" applyBorder="1" applyAlignment="1">
      <alignment horizontal="center" vertical="center" shrinkToFit="1"/>
    </xf>
    <xf numFmtId="0" fontId="10" fillId="2" borderId="13" xfId="0" applyNumberFormat="1" applyFont="1" applyFill="1" applyBorder="1" applyAlignment="1">
      <alignment horizontal="center" vertical="center" shrinkToFit="1"/>
    </xf>
    <xf numFmtId="0" fontId="12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 shrinkToFit="1"/>
    </xf>
    <xf numFmtId="0" fontId="11" fillId="2" borderId="2" xfId="0" applyFont="1" applyFill="1" applyBorder="1" applyAlignment="1">
      <alignment horizontal="center" vertical="center" shrinkToFit="1"/>
    </xf>
    <xf numFmtId="0" fontId="11" fillId="2" borderId="2" xfId="0" applyNumberFormat="1" applyFont="1" applyFill="1" applyBorder="1" applyAlignment="1">
      <alignment horizontal="center" vertical="center" shrinkToFi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2" xfId="0" applyNumberFormat="1" applyFont="1" applyFill="1" applyBorder="1" applyAlignment="1">
      <alignment horizontal="center" vertical="center" shrinkToFit="1"/>
    </xf>
    <xf numFmtId="0" fontId="1" fillId="2" borderId="13" xfId="0" applyNumberFormat="1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wrapText="1"/>
    </xf>
    <xf numFmtId="0" fontId="16" fillId="2" borderId="2" xfId="0" applyFont="1" applyFill="1" applyBorder="1" applyAlignment="1">
      <alignment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vertical="center" wrapText="1"/>
    </xf>
    <xf numFmtId="0" fontId="0" fillId="2" borderId="13" xfId="0" applyNumberFormat="1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vertical="center"/>
    </xf>
    <xf numFmtId="0" fontId="17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 shrinkToFit="1"/>
    </xf>
    <xf numFmtId="0" fontId="0" fillId="2" borderId="2" xfId="0" applyFill="1" applyBorder="1" applyAlignment="1">
      <alignment vertical="center" wrapText="1"/>
    </xf>
    <xf numFmtId="0" fontId="0" fillId="2" borderId="2" xfId="0" applyNumberForma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justify" vertical="center" wrapText="1"/>
    </xf>
    <xf numFmtId="0" fontId="0" fillId="2" borderId="13" xfId="0" applyNumberForma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top" wrapText="1"/>
    </xf>
    <xf numFmtId="0" fontId="18" fillId="2" borderId="2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 vertical="center" wrapText="1"/>
    </xf>
    <xf numFmtId="0" fontId="0" fillId="2" borderId="2" xfId="0" applyNumberFormat="1" applyFill="1" applyBorder="1" applyAlignment="1">
      <alignment horizontal="center" vertical="center" shrinkToFit="1"/>
    </xf>
    <xf numFmtId="0" fontId="0" fillId="2" borderId="2" xfId="0" applyFill="1" applyBorder="1" applyAlignment="1">
      <alignment horizontal="left"/>
    </xf>
    <xf numFmtId="0" fontId="9" fillId="2" borderId="2" xfId="0" applyFont="1" applyFill="1" applyBorder="1" applyAlignment="1"/>
    <xf numFmtId="0" fontId="9" fillId="2" borderId="13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 wrapText="1" shrinkToFit="1"/>
    </xf>
    <xf numFmtId="0" fontId="9" fillId="2" borderId="2" xfId="0" applyNumberFormat="1" applyFont="1" applyFill="1" applyBorder="1" applyAlignment="1">
      <alignment horizontal="center" vertical="center" shrinkToFit="1"/>
    </xf>
    <xf numFmtId="0" fontId="0" fillId="2" borderId="7" xfId="0" applyFill="1" applyBorder="1" applyAlignment="1">
      <alignment vertical="center"/>
    </xf>
    <xf numFmtId="0" fontId="0" fillId="2" borderId="7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2" xfId="0" applyFill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czj01\Desktop\D:\WeChat%20Files\WeChat%20Files\wxid_1746797467214\FileStorage\File\2021-06\&#20399;&#36143;&#20043;&#21518;&#26449;&#24178;&#37096;&#24037;&#20316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6月份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3"/>
  <sheetViews>
    <sheetView tabSelected="1" zoomScale="93" zoomScaleNormal="93" topLeftCell="G11" workbookViewId="0">
      <selection activeCell="M8" sqref="M8"/>
    </sheetView>
  </sheetViews>
  <sheetFormatPr defaultColWidth="9" defaultRowHeight="13.5"/>
  <cols>
    <col min="1" max="1" width="5.75" style="3" customWidth="1"/>
    <col min="2" max="2" width="8.33333333333333" style="3" customWidth="1"/>
    <col min="3" max="3" width="9.025" style="3" customWidth="1"/>
    <col min="4" max="4" width="9.15833333333333" style="9" customWidth="1"/>
    <col min="5" max="5" width="11.5" style="3" customWidth="1"/>
    <col min="6" max="6" width="12.9166666666667" style="3" customWidth="1"/>
    <col min="7" max="7" width="30.825" style="3" customWidth="1"/>
    <col min="8" max="9" width="9.75" style="3" customWidth="1"/>
    <col min="10" max="10" width="10.75" style="3" customWidth="1"/>
    <col min="11" max="11" width="6.75" style="3" customWidth="1"/>
    <col min="12" max="12" width="7.5" style="3" customWidth="1"/>
    <col min="13" max="13" width="7.75" style="3" customWidth="1"/>
    <col min="14" max="14" width="7.25" style="3" customWidth="1"/>
    <col min="15" max="15" width="9.75" style="3" customWidth="1"/>
    <col min="16" max="16" width="7" style="3" customWidth="1"/>
    <col min="17" max="17" width="9.375" style="3" customWidth="1"/>
    <col min="18" max="18" width="6.625" style="3" customWidth="1"/>
    <col min="19" max="19" width="9.75" style="3" customWidth="1"/>
    <col min="20" max="20" width="12.75" style="3" customWidth="1"/>
    <col min="21" max="21" width="11.525" style="3" customWidth="1"/>
    <col min="22" max="22" width="13.0333333333333" style="3" customWidth="1"/>
    <col min="23" max="23" width="12.9166666666667" style="3" customWidth="1"/>
    <col min="24" max="24" width="12.3666666666667" style="3" customWidth="1"/>
    <col min="25" max="25" width="8.46666666666667" style="3" customWidth="1"/>
    <col min="26" max="16384" width="9" style="3"/>
  </cols>
  <sheetData>
    <row r="1" ht="18.75" spans="1:25">
      <c r="A1" s="10" t="s">
        <v>0</v>
      </c>
    </row>
    <row r="2" ht="32.25" customHeight="1" spans="1:25">
      <c r="A2" s="11" t="s">
        <v>1</v>
      </c>
      <c r="B2" s="12"/>
      <c r="C2" s="11"/>
      <c r="D2" s="13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</row>
    <row r="3" ht="29.25" customHeight="1" spans="1:25">
      <c r="A3" s="14" t="s">
        <v>2</v>
      </c>
      <c r="B3" s="14"/>
      <c r="C3" s="14"/>
      <c r="D3" s="14"/>
      <c r="E3" s="14"/>
      <c r="F3" s="14"/>
      <c r="X3" s="15" t="s">
        <v>3</v>
      </c>
    </row>
    <row r="4" s="1" customFormat="1" ht="21" customHeight="1" spans="1:25">
      <c r="A4" s="16" t="s">
        <v>4</v>
      </c>
      <c r="B4" s="16" t="s">
        <v>5</v>
      </c>
      <c r="C4" s="16" t="s">
        <v>6</v>
      </c>
      <c r="D4" s="16" t="s">
        <v>7</v>
      </c>
      <c r="E4" s="16" t="s">
        <v>8</v>
      </c>
      <c r="F4" s="16" t="s">
        <v>9</v>
      </c>
      <c r="G4" s="16" t="s">
        <v>10</v>
      </c>
      <c r="H4" s="16" t="s">
        <v>11</v>
      </c>
      <c r="I4" s="16" t="s">
        <v>12</v>
      </c>
      <c r="J4" s="17" t="s">
        <v>13</v>
      </c>
      <c r="K4" s="17"/>
      <c r="L4" s="17"/>
      <c r="M4" s="17"/>
      <c r="N4" s="17"/>
      <c r="O4" s="17"/>
      <c r="P4" s="17"/>
      <c r="Q4" s="17"/>
      <c r="R4" s="17"/>
      <c r="S4" s="17"/>
      <c r="T4" s="18" t="s">
        <v>14</v>
      </c>
      <c r="U4" s="19"/>
      <c r="V4" s="19"/>
      <c r="W4" s="19"/>
      <c r="X4" s="20"/>
      <c r="Y4" s="16" t="s">
        <v>15</v>
      </c>
    </row>
    <row r="5" s="1" customFormat="1" ht="21" customHeight="1" spans="1:25">
      <c r="A5" s="21"/>
      <c r="B5" s="21"/>
      <c r="C5" s="21"/>
      <c r="D5" s="21"/>
      <c r="E5" s="21"/>
      <c r="F5" s="21"/>
      <c r="G5" s="21"/>
      <c r="H5" s="21"/>
      <c r="I5" s="21"/>
      <c r="J5" s="22" t="s">
        <v>16</v>
      </c>
      <c r="K5" s="23"/>
      <c r="L5" s="23"/>
      <c r="M5" s="23"/>
      <c r="N5" s="24"/>
      <c r="O5" s="17" t="s">
        <v>17</v>
      </c>
      <c r="P5" s="17"/>
      <c r="Q5" s="17"/>
      <c r="R5" s="17"/>
      <c r="S5" s="17"/>
      <c r="T5" s="25"/>
      <c r="U5" s="26"/>
      <c r="V5" s="26"/>
      <c r="W5" s="26"/>
      <c r="X5" s="27"/>
      <c r="Y5" s="21"/>
    </row>
    <row r="6" s="1" customFormat="1" ht="33" customHeight="1" spans="1:25">
      <c r="A6" s="21"/>
      <c r="B6" s="21"/>
      <c r="C6" s="21"/>
      <c r="D6" s="21"/>
      <c r="E6" s="21"/>
      <c r="F6" s="21"/>
      <c r="G6" s="21"/>
      <c r="H6" s="28"/>
      <c r="I6" s="28"/>
      <c r="J6" s="17" t="s">
        <v>18</v>
      </c>
      <c r="K6" s="17" t="s">
        <v>19</v>
      </c>
      <c r="L6" s="17" t="s">
        <v>20</v>
      </c>
      <c r="M6" s="17" t="s">
        <v>21</v>
      </c>
      <c r="N6" s="17" t="s">
        <v>22</v>
      </c>
      <c r="O6" s="17" t="s">
        <v>23</v>
      </c>
      <c r="P6" s="17" t="s">
        <v>24</v>
      </c>
      <c r="Q6" s="17" t="s">
        <v>25</v>
      </c>
      <c r="R6" s="17" t="s">
        <v>26</v>
      </c>
      <c r="S6" s="17" t="s">
        <v>27</v>
      </c>
      <c r="T6" s="16" t="s">
        <v>28</v>
      </c>
      <c r="U6" s="16" t="s">
        <v>29</v>
      </c>
      <c r="V6" s="16" t="s">
        <v>30</v>
      </c>
      <c r="W6" s="16" t="s">
        <v>31</v>
      </c>
      <c r="X6" s="16" t="s">
        <v>32</v>
      </c>
      <c r="Y6" s="21"/>
    </row>
    <row r="7" s="1" customFormat="1" ht="32.1" customHeight="1" spans="1:25">
      <c r="A7" s="28"/>
      <c r="B7" s="28"/>
      <c r="C7" s="28"/>
      <c r="D7" s="28"/>
      <c r="E7" s="28"/>
      <c r="F7" s="28"/>
      <c r="G7" s="28"/>
      <c r="H7" s="17" t="s">
        <v>33</v>
      </c>
      <c r="I7" s="17" t="s">
        <v>33</v>
      </c>
      <c r="J7" s="17" t="s">
        <v>34</v>
      </c>
      <c r="K7" s="17" t="s">
        <v>34</v>
      </c>
      <c r="L7" s="17" t="s">
        <v>35</v>
      </c>
      <c r="M7" s="17" t="s">
        <v>36</v>
      </c>
      <c r="N7" s="17" t="s">
        <v>36</v>
      </c>
      <c r="O7" s="17" t="s">
        <v>37</v>
      </c>
      <c r="P7" s="17" t="s">
        <v>35</v>
      </c>
      <c r="Q7" s="17" t="s">
        <v>36</v>
      </c>
      <c r="R7" s="17" t="s">
        <v>36</v>
      </c>
      <c r="S7" s="17" t="s">
        <v>38</v>
      </c>
      <c r="T7" s="28"/>
      <c r="U7" s="28"/>
      <c r="V7" s="28"/>
      <c r="W7" s="28"/>
      <c r="X7" s="28"/>
      <c r="Y7" s="28"/>
    </row>
    <row r="8" s="1" customFormat="1" ht="42" customHeight="1" spans="1:25">
      <c r="A8" s="29">
        <v>1</v>
      </c>
      <c r="B8" s="29" t="s">
        <v>39</v>
      </c>
      <c r="C8" s="30" t="s">
        <v>40</v>
      </c>
      <c r="D8" s="31" t="s">
        <v>41</v>
      </c>
      <c r="E8" s="32" t="s">
        <v>42</v>
      </c>
      <c r="F8" s="33" t="s">
        <v>18</v>
      </c>
      <c r="G8" s="34" t="s">
        <v>43</v>
      </c>
      <c r="H8" s="31" t="s">
        <v>44</v>
      </c>
      <c r="I8" s="31" t="s">
        <v>44</v>
      </c>
      <c r="J8" s="35">
        <v>999.29</v>
      </c>
      <c r="K8" s="35"/>
      <c r="L8" s="35"/>
      <c r="M8" s="35"/>
      <c r="N8" s="35"/>
      <c r="O8" s="35"/>
      <c r="P8" s="35"/>
      <c r="Q8" s="35"/>
      <c r="R8" s="35"/>
      <c r="S8" s="35"/>
      <c r="T8" s="36">
        <f t="shared" ref="T8:T10" si="0">U8+V8+W8+X8</f>
        <v>309000</v>
      </c>
      <c r="U8" s="37">
        <v>300000</v>
      </c>
      <c r="V8" s="37"/>
      <c r="W8" s="37"/>
      <c r="X8" s="37">
        <v>9000</v>
      </c>
      <c r="Y8" s="38">
        <v>529</v>
      </c>
    </row>
    <row r="9" s="2" customFormat="1" ht="41" customHeight="1" spans="1:25">
      <c r="A9" s="29">
        <v>2</v>
      </c>
      <c r="B9" s="29" t="s">
        <v>39</v>
      </c>
      <c r="C9" s="30" t="s">
        <v>40</v>
      </c>
      <c r="D9" s="31" t="s">
        <v>41</v>
      </c>
      <c r="E9" s="31" t="s">
        <v>45</v>
      </c>
      <c r="F9" s="33" t="s">
        <v>18</v>
      </c>
      <c r="G9" s="34" t="s">
        <v>46</v>
      </c>
      <c r="H9" s="31" t="s">
        <v>44</v>
      </c>
      <c r="I9" s="31" t="s">
        <v>44</v>
      </c>
      <c r="J9" s="35">
        <v>1000</v>
      </c>
      <c r="K9" s="35"/>
      <c r="L9" s="35"/>
      <c r="M9" s="35"/>
      <c r="N9" s="35"/>
      <c r="O9" s="35"/>
      <c r="P9" s="35"/>
      <c r="Q9" s="35"/>
      <c r="R9" s="35"/>
      <c r="S9" s="35"/>
      <c r="T9" s="36">
        <f t="shared" si="0"/>
        <v>309000</v>
      </c>
      <c r="U9" s="37">
        <v>300000</v>
      </c>
      <c r="V9" s="2"/>
      <c r="W9" s="37"/>
      <c r="X9" s="37">
        <v>9000</v>
      </c>
      <c r="Y9" s="38">
        <v>880</v>
      </c>
    </row>
    <row r="10" s="3" customFormat="1" ht="32" customHeight="1" spans="1:25">
      <c r="A10" s="39">
        <v>3</v>
      </c>
      <c r="B10" s="39" t="s">
        <v>39</v>
      </c>
      <c r="C10" s="30" t="s">
        <v>40</v>
      </c>
      <c r="D10" s="31" t="s">
        <v>41</v>
      </c>
      <c r="E10" s="30" t="s">
        <v>47</v>
      </c>
      <c r="F10" s="30" t="s">
        <v>20</v>
      </c>
      <c r="G10" s="40" t="s">
        <v>48</v>
      </c>
      <c r="H10" s="30" t="s">
        <v>44</v>
      </c>
      <c r="I10" s="30" t="s">
        <v>44</v>
      </c>
      <c r="J10" s="41"/>
      <c r="K10" s="41"/>
      <c r="L10" s="30">
        <v>163</v>
      </c>
      <c r="M10" s="41"/>
      <c r="N10" s="41"/>
      <c r="O10" s="41"/>
      <c r="P10" s="40"/>
      <c r="Q10" s="40"/>
      <c r="R10" s="40"/>
      <c r="S10" s="40"/>
      <c r="T10" s="36">
        <f t="shared" si="0"/>
        <v>309700</v>
      </c>
      <c r="U10" s="40">
        <v>300000</v>
      </c>
      <c r="V10" s="42"/>
      <c r="W10" s="40"/>
      <c r="X10" s="40">
        <v>9700</v>
      </c>
      <c r="Y10" s="40">
        <v>834</v>
      </c>
    </row>
    <row r="11" s="3" customFormat="1" ht="32" customHeight="1" spans="1:25">
      <c r="A11" s="41" t="s">
        <v>49</v>
      </c>
      <c r="B11" s="30"/>
      <c r="C11" s="30"/>
      <c r="D11" s="31"/>
      <c r="E11" s="30"/>
      <c r="F11" s="30"/>
      <c r="G11" s="41"/>
      <c r="H11" s="30"/>
      <c r="I11" s="30"/>
      <c r="J11" s="41">
        <f t="shared" ref="J11:Y11" si="1">SUM(J8:J10)</f>
        <v>1999.29</v>
      </c>
      <c r="K11" s="41">
        <f t="shared" si="1"/>
        <v>0</v>
      </c>
      <c r="L11" s="41">
        <f t="shared" si="1"/>
        <v>163</v>
      </c>
      <c r="M11" s="41">
        <f t="shared" si="1"/>
        <v>0</v>
      </c>
      <c r="N11" s="41">
        <f t="shared" si="1"/>
        <v>0</v>
      </c>
      <c r="O11" s="41">
        <f t="shared" si="1"/>
        <v>0</v>
      </c>
      <c r="P11" s="41">
        <f t="shared" si="1"/>
        <v>0</v>
      </c>
      <c r="Q11" s="41">
        <f t="shared" si="1"/>
        <v>0</v>
      </c>
      <c r="R11" s="41">
        <f t="shared" si="1"/>
        <v>0</v>
      </c>
      <c r="S11" s="41">
        <f t="shared" si="1"/>
        <v>0</v>
      </c>
      <c r="T11" s="41">
        <f t="shared" si="1"/>
        <v>927700</v>
      </c>
      <c r="U11" s="41">
        <f t="shared" si="1"/>
        <v>900000</v>
      </c>
      <c r="V11" s="41">
        <f t="shared" si="1"/>
        <v>0</v>
      </c>
      <c r="W11" s="41">
        <f t="shared" si="1"/>
        <v>0</v>
      </c>
      <c r="X11" s="41">
        <f t="shared" si="1"/>
        <v>27700</v>
      </c>
      <c r="Y11" s="41">
        <f t="shared" si="1"/>
        <v>2243</v>
      </c>
    </row>
    <row r="12" s="2" customFormat="1" ht="31" customHeight="1" spans="1:25">
      <c r="A12" s="29">
        <v>1</v>
      </c>
      <c r="B12" s="43" t="s">
        <v>50</v>
      </c>
      <c r="C12" s="44" t="s">
        <v>40</v>
      </c>
      <c r="D12" s="45" t="s">
        <v>51</v>
      </c>
      <c r="E12" s="45" t="s">
        <v>52</v>
      </c>
      <c r="F12" s="46" t="s">
        <v>18</v>
      </c>
      <c r="G12" s="47" t="s">
        <v>53</v>
      </c>
      <c r="H12" s="45" t="s">
        <v>44</v>
      </c>
      <c r="I12" s="45" t="s">
        <v>44</v>
      </c>
      <c r="J12" s="47">
        <v>882</v>
      </c>
      <c r="K12" s="48"/>
      <c r="L12" s="48"/>
      <c r="M12" s="48"/>
      <c r="N12" s="48"/>
      <c r="O12" s="48"/>
      <c r="P12" s="48"/>
      <c r="Q12" s="48"/>
      <c r="R12" s="48"/>
      <c r="S12" s="48"/>
      <c r="T12" s="49">
        <f t="shared" ref="T12:T15" si="2">U12+V12+W12+X12</f>
        <v>276100</v>
      </c>
      <c r="U12" s="50"/>
      <c r="V12" s="50">
        <v>268000</v>
      </c>
      <c r="W12" s="50"/>
      <c r="X12" s="50">
        <v>8100</v>
      </c>
      <c r="Y12" s="51">
        <v>265</v>
      </c>
    </row>
    <row r="13" s="4" customFormat="1" ht="27" spans="1:25">
      <c r="A13" s="29">
        <v>2</v>
      </c>
      <c r="B13" s="43" t="s">
        <v>50</v>
      </c>
      <c r="C13" s="44" t="s">
        <v>40</v>
      </c>
      <c r="D13" s="45" t="s">
        <v>51</v>
      </c>
      <c r="E13" s="45" t="s">
        <v>54</v>
      </c>
      <c r="F13" s="46" t="s">
        <v>18</v>
      </c>
      <c r="G13" s="45" t="s">
        <v>55</v>
      </c>
      <c r="H13" s="45" t="s">
        <v>44</v>
      </c>
      <c r="I13" s="45" t="s">
        <v>44</v>
      </c>
      <c r="J13" s="48">
        <v>1000</v>
      </c>
      <c r="K13" s="48"/>
      <c r="L13" s="48"/>
      <c r="M13" s="48"/>
      <c r="N13" s="48"/>
      <c r="O13" s="48"/>
      <c r="P13" s="48"/>
      <c r="Q13" s="48"/>
      <c r="R13" s="48"/>
      <c r="S13" s="48"/>
      <c r="T13" s="49">
        <f t="shared" si="2"/>
        <v>335071</v>
      </c>
      <c r="U13" s="50"/>
      <c r="V13" s="50">
        <v>325000</v>
      </c>
      <c r="W13" s="50"/>
      <c r="X13" s="50">
        <v>10071</v>
      </c>
      <c r="Y13" s="51">
        <v>1176</v>
      </c>
    </row>
    <row r="14" s="3" customFormat="1" ht="31" customHeight="1" spans="1:25">
      <c r="A14" s="29">
        <v>3</v>
      </c>
      <c r="B14" s="43" t="s">
        <v>50</v>
      </c>
      <c r="C14" s="44" t="s">
        <v>40</v>
      </c>
      <c r="D14" s="45" t="s">
        <v>51</v>
      </c>
      <c r="E14" s="44" t="s">
        <v>56</v>
      </c>
      <c r="F14" s="52" t="s">
        <v>20</v>
      </c>
      <c r="G14" s="45" t="s">
        <v>57</v>
      </c>
      <c r="H14" s="44" t="s">
        <v>44</v>
      </c>
      <c r="I14" s="44" t="s">
        <v>44</v>
      </c>
      <c r="J14" s="53"/>
      <c r="K14" s="53"/>
      <c r="L14" s="44">
        <v>255</v>
      </c>
      <c r="M14" s="53"/>
      <c r="N14" s="53"/>
      <c r="O14" s="53"/>
      <c r="P14" s="53"/>
      <c r="Q14" s="53"/>
      <c r="R14" s="53"/>
      <c r="S14" s="53"/>
      <c r="T14" s="49">
        <f t="shared" si="2"/>
        <v>295700</v>
      </c>
      <c r="U14" s="44"/>
      <c r="V14" s="44">
        <v>287000</v>
      </c>
      <c r="W14" s="44"/>
      <c r="X14" s="44">
        <v>8700</v>
      </c>
      <c r="Y14" s="44">
        <v>1064</v>
      </c>
    </row>
    <row r="15" s="5" customFormat="1" ht="27" spans="1:25">
      <c r="A15" s="29">
        <v>4</v>
      </c>
      <c r="B15" s="43" t="s">
        <v>50</v>
      </c>
      <c r="C15" s="44" t="s">
        <v>40</v>
      </c>
      <c r="D15" s="45" t="s">
        <v>51</v>
      </c>
      <c r="E15" s="54" t="s">
        <v>58</v>
      </c>
      <c r="F15" s="46" t="s">
        <v>18</v>
      </c>
      <c r="G15" s="45" t="s">
        <v>59</v>
      </c>
      <c r="H15" s="45" t="s">
        <v>44</v>
      </c>
      <c r="I15" s="45" t="s">
        <v>44</v>
      </c>
      <c r="J15" s="46">
        <v>1011</v>
      </c>
      <c r="K15" s="55"/>
      <c r="L15" s="56"/>
      <c r="M15" s="56"/>
      <c r="N15" s="56"/>
      <c r="O15" s="56"/>
      <c r="P15" s="56"/>
      <c r="Q15" s="56"/>
      <c r="R15" s="56"/>
      <c r="S15" s="56"/>
      <c r="T15" s="49">
        <f t="shared" si="2"/>
        <v>243100</v>
      </c>
      <c r="U15" s="57"/>
      <c r="V15" s="57">
        <v>236000</v>
      </c>
      <c r="W15" s="57"/>
      <c r="X15" s="57">
        <v>7100</v>
      </c>
      <c r="Y15" s="51">
        <v>693</v>
      </c>
    </row>
    <row r="16" s="5" customFormat="1" ht="27" spans="1:25">
      <c r="A16" s="29">
        <v>5</v>
      </c>
      <c r="B16" s="43" t="s">
        <v>50</v>
      </c>
      <c r="C16" s="44" t="s">
        <v>40</v>
      </c>
      <c r="D16" s="45" t="s">
        <v>51</v>
      </c>
      <c r="E16" s="54" t="s">
        <v>60</v>
      </c>
      <c r="F16" s="46" t="s">
        <v>18</v>
      </c>
      <c r="G16" s="45" t="s">
        <v>61</v>
      </c>
      <c r="H16" s="45" t="s">
        <v>44</v>
      </c>
      <c r="I16" s="45" t="s">
        <v>44</v>
      </c>
      <c r="J16" s="48">
        <v>1150</v>
      </c>
      <c r="K16" s="48"/>
      <c r="L16" s="48"/>
      <c r="M16" s="48"/>
      <c r="N16" s="48"/>
      <c r="O16" s="48"/>
      <c r="P16" s="48"/>
      <c r="Q16" s="48"/>
      <c r="R16" s="48"/>
      <c r="S16" s="48"/>
      <c r="T16" s="49">
        <v>284281</v>
      </c>
      <c r="U16" s="57"/>
      <c r="V16" s="57">
        <v>276000</v>
      </c>
      <c r="W16" s="57"/>
      <c r="X16" s="57">
        <v>8281</v>
      </c>
      <c r="Y16" s="51">
        <v>850</v>
      </c>
    </row>
    <row r="17" s="3" customFormat="1" ht="32" customHeight="1" spans="1:25">
      <c r="A17" s="41" t="s">
        <v>49</v>
      </c>
      <c r="B17" s="44"/>
      <c r="C17" s="44"/>
      <c r="D17" s="45"/>
      <c r="E17" s="44"/>
      <c r="F17" s="44"/>
      <c r="G17" s="44"/>
      <c r="H17" s="44"/>
      <c r="I17" s="44"/>
      <c r="J17" s="53">
        <f>SUM(J12:J16)</f>
        <v>4043</v>
      </c>
      <c r="K17" s="53">
        <f t="shared" ref="K17:Y17" si="3">SUM(K12:K16)</f>
        <v>0</v>
      </c>
      <c r="L17" s="53">
        <f t="shared" si="3"/>
        <v>255</v>
      </c>
      <c r="M17" s="53">
        <f t="shared" si="3"/>
        <v>0</v>
      </c>
      <c r="N17" s="53">
        <f t="shared" si="3"/>
        <v>0</v>
      </c>
      <c r="O17" s="53">
        <f t="shared" si="3"/>
        <v>0</v>
      </c>
      <c r="P17" s="53">
        <f t="shared" si="3"/>
        <v>0</v>
      </c>
      <c r="Q17" s="53">
        <f t="shared" si="3"/>
        <v>0</v>
      </c>
      <c r="R17" s="53">
        <f t="shared" si="3"/>
        <v>0</v>
      </c>
      <c r="S17" s="53">
        <f t="shared" si="3"/>
        <v>0</v>
      </c>
      <c r="T17" s="53">
        <f t="shared" si="3"/>
        <v>1434252</v>
      </c>
      <c r="U17" s="53">
        <f t="shared" si="3"/>
        <v>0</v>
      </c>
      <c r="V17" s="53">
        <f t="shared" si="3"/>
        <v>1392000</v>
      </c>
      <c r="W17" s="53">
        <f t="shared" si="3"/>
        <v>0</v>
      </c>
      <c r="X17" s="53">
        <f t="shared" si="3"/>
        <v>42252</v>
      </c>
      <c r="Y17" s="53">
        <f t="shared" si="3"/>
        <v>4048</v>
      </c>
    </row>
    <row r="18" s="6" customFormat="1" ht="40.5" spans="1:25">
      <c r="A18" s="58">
        <v>1</v>
      </c>
      <c r="B18" s="58" t="s">
        <v>39</v>
      </c>
      <c r="C18" s="59" t="s">
        <v>40</v>
      </c>
      <c r="D18" s="60" t="s">
        <v>62</v>
      </c>
      <c r="E18" s="59" t="s">
        <v>63</v>
      </c>
      <c r="F18" s="60" t="s">
        <v>18</v>
      </c>
      <c r="G18" s="46" t="s">
        <v>64</v>
      </c>
      <c r="H18" s="60" t="s">
        <v>44</v>
      </c>
      <c r="I18" s="60" t="s">
        <v>44</v>
      </c>
      <c r="J18" s="61">
        <v>1215</v>
      </c>
      <c r="K18" s="61"/>
      <c r="L18" s="61"/>
      <c r="M18" s="61"/>
      <c r="N18" s="61"/>
      <c r="O18" s="61"/>
      <c r="P18" s="61"/>
      <c r="Q18" s="61"/>
      <c r="R18" s="61"/>
      <c r="S18" s="61"/>
      <c r="T18" s="62">
        <v>309240</v>
      </c>
      <c r="U18" s="63"/>
      <c r="V18" s="63">
        <v>300000</v>
      </c>
      <c r="W18" s="63"/>
      <c r="X18" s="63">
        <v>9240</v>
      </c>
      <c r="Y18" s="38">
        <v>681</v>
      </c>
    </row>
    <row r="19" s="6" customFormat="1" ht="32" customHeight="1" spans="1:25">
      <c r="A19" s="58">
        <v>2</v>
      </c>
      <c r="B19" s="58" t="s">
        <v>39</v>
      </c>
      <c r="C19" s="59" t="s">
        <v>40</v>
      </c>
      <c r="D19" s="60" t="s">
        <v>62</v>
      </c>
      <c r="E19" s="60" t="s">
        <v>65</v>
      </c>
      <c r="F19" s="52" t="s">
        <v>18</v>
      </c>
      <c r="G19" s="64" t="s">
        <v>66</v>
      </c>
      <c r="H19" s="60" t="s">
        <v>44</v>
      </c>
      <c r="I19" s="60" t="s">
        <v>44</v>
      </c>
      <c r="J19" s="61">
        <v>766</v>
      </c>
      <c r="K19" s="61"/>
      <c r="L19" s="61"/>
      <c r="M19" s="61"/>
      <c r="N19" s="61"/>
      <c r="O19" s="61"/>
      <c r="P19" s="61"/>
      <c r="Q19" s="61"/>
      <c r="R19" s="61"/>
      <c r="S19" s="61"/>
      <c r="T19" s="62">
        <v>267800</v>
      </c>
      <c r="U19" s="63"/>
      <c r="V19" s="63">
        <v>260000</v>
      </c>
      <c r="W19" s="63"/>
      <c r="X19" s="63">
        <v>7800</v>
      </c>
      <c r="Y19" s="38">
        <v>1002</v>
      </c>
    </row>
    <row r="20" s="7" customFormat="1" ht="32" customHeight="1" spans="1:25">
      <c r="A20" s="65" t="s">
        <v>49</v>
      </c>
      <c r="B20" s="59"/>
      <c r="C20" s="59"/>
      <c r="D20" s="60"/>
      <c r="E20" s="59"/>
      <c r="F20" s="59"/>
      <c r="G20" s="65"/>
      <c r="H20" s="59"/>
      <c r="I20" s="59"/>
      <c r="J20" s="65">
        <f t="shared" ref="J20:Y20" si="4">SUM(J18:J19)</f>
        <v>1981</v>
      </c>
      <c r="K20" s="65">
        <f t="shared" si="4"/>
        <v>0</v>
      </c>
      <c r="L20" s="65">
        <f t="shared" si="4"/>
        <v>0</v>
      </c>
      <c r="M20" s="65">
        <f t="shared" si="4"/>
        <v>0</v>
      </c>
      <c r="N20" s="65">
        <f t="shared" si="4"/>
        <v>0</v>
      </c>
      <c r="O20" s="65">
        <f t="shared" si="4"/>
        <v>0</v>
      </c>
      <c r="P20" s="65">
        <f t="shared" si="4"/>
        <v>0</v>
      </c>
      <c r="Q20" s="65">
        <f t="shared" si="4"/>
        <v>0</v>
      </c>
      <c r="R20" s="65">
        <f t="shared" si="4"/>
        <v>0</v>
      </c>
      <c r="S20" s="65">
        <f t="shared" si="4"/>
        <v>0</v>
      </c>
      <c r="T20" s="65">
        <f t="shared" si="4"/>
        <v>577040</v>
      </c>
      <c r="U20" s="65">
        <f t="shared" si="4"/>
        <v>0</v>
      </c>
      <c r="V20" s="65">
        <f t="shared" si="4"/>
        <v>560000</v>
      </c>
      <c r="W20" s="65">
        <f t="shared" si="4"/>
        <v>0</v>
      </c>
      <c r="X20" s="65">
        <f t="shared" si="4"/>
        <v>17040</v>
      </c>
      <c r="Y20" s="65">
        <f t="shared" si="4"/>
        <v>1683</v>
      </c>
    </row>
    <row r="21" s="1" customFormat="1" ht="46" customHeight="1" spans="1:25">
      <c r="A21" s="28">
        <v>1</v>
      </c>
      <c r="B21" s="58" t="s">
        <v>39</v>
      </c>
      <c r="C21" s="59" t="s">
        <v>40</v>
      </c>
      <c r="D21" s="60" t="s">
        <v>67</v>
      </c>
      <c r="E21" s="28" t="s">
        <v>68</v>
      </c>
      <c r="F21" s="60" t="s">
        <v>18</v>
      </c>
      <c r="G21" s="66" t="s">
        <v>69</v>
      </c>
      <c r="H21" s="60" t="s">
        <v>44</v>
      </c>
      <c r="I21" s="60" t="s">
        <v>44</v>
      </c>
      <c r="J21" s="17">
        <v>1449</v>
      </c>
      <c r="K21" s="17"/>
      <c r="L21" s="17"/>
      <c r="M21" s="17"/>
      <c r="N21" s="17"/>
      <c r="O21" s="17"/>
      <c r="P21" s="17"/>
      <c r="Q21" s="17"/>
      <c r="R21" s="17"/>
      <c r="S21" s="17"/>
      <c r="T21" s="28">
        <f>U21+X21</f>
        <v>354206</v>
      </c>
      <c r="U21" s="28">
        <v>343800</v>
      </c>
      <c r="V21" s="40"/>
      <c r="W21" s="28"/>
      <c r="X21" s="28">
        <v>10406</v>
      </c>
      <c r="Y21" s="28">
        <v>1075</v>
      </c>
    </row>
    <row r="22" s="6" customFormat="1" ht="31" customHeight="1" spans="1:25">
      <c r="A22" s="58">
        <v>2</v>
      </c>
      <c r="B22" s="58" t="s">
        <v>39</v>
      </c>
      <c r="C22" s="59" t="s">
        <v>40</v>
      </c>
      <c r="D22" s="60" t="s">
        <v>67</v>
      </c>
      <c r="E22" s="59" t="s">
        <v>70</v>
      </c>
      <c r="F22" s="60" t="s">
        <v>18</v>
      </c>
      <c r="G22" s="31" t="s">
        <v>71</v>
      </c>
      <c r="H22" s="60" t="s">
        <v>44</v>
      </c>
      <c r="I22" s="60" t="s">
        <v>44</v>
      </c>
      <c r="J22" s="61">
        <v>901</v>
      </c>
      <c r="K22" s="61"/>
      <c r="L22" s="61"/>
      <c r="M22" s="61"/>
      <c r="N22" s="61"/>
      <c r="O22" s="61"/>
      <c r="P22" s="61"/>
      <c r="Q22" s="61"/>
      <c r="R22" s="61"/>
      <c r="S22" s="61"/>
      <c r="T22" s="62">
        <v>329975</v>
      </c>
      <c r="U22" s="63">
        <v>320000</v>
      </c>
      <c r="V22" s="60"/>
      <c r="W22" s="63"/>
      <c r="X22" s="63">
        <v>9975</v>
      </c>
      <c r="Y22" s="38">
        <v>795</v>
      </c>
    </row>
    <row r="23" s="6" customFormat="1" ht="46" customHeight="1" spans="1:25">
      <c r="A23" s="58">
        <v>3</v>
      </c>
      <c r="B23" s="58" t="s">
        <v>39</v>
      </c>
      <c r="C23" s="59" t="s">
        <v>40</v>
      </c>
      <c r="D23" s="60" t="s">
        <v>67</v>
      </c>
      <c r="E23" s="60" t="s">
        <v>72</v>
      </c>
      <c r="F23" s="60" t="s">
        <v>18</v>
      </c>
      <c r="G23" s="67" t="s">
        <v>73</v>
      </c>
      <c r="H23" s="60" t="s">
        <v>44</v>
      </c>
      <c r="I23" s="60" t="s">
        <v>44</v>
      </c>
      <c r="J23" s="68">
        <v>802</v>
      </c>
      <c r="K23" s="67"/>
      <c r="L23" s="67"/>
      <c r="M23" s="61"/>
      <c r="N23" s="61"/>
      <c r="O23" s="61"/>
      <c r="P23" s="61"/>
      <c r="Q23" s="61"/>
      <c r="R23" s="61"/>
      <c r="S23" s="61"/>
      <c r="T23" s="62">
        <f>V23+X23</f>
        <v>342650</v>
      </c>
      <c r="U23" s="63"/>
      <c r="V23" s="63">
        <v>332500</v>
      </c>
      <c r="W23" s="63"/>
      <c r="X23" s="63">
        <v>10150</v>
      </c>
      <c r="Y23" s="38">
        <v>2032</v>
      </c>
    </row>
    <row r="24" s="3" customFormat="1" ht="32" customHeight="1" spans="1:25">
      <c r="A24" s="41" t="s">
        <v>49</v>
      </c>
      <c r="B24" s="30"/>
      <c r="C24" s="30"/>
      <c r="D24" s="31"/>
      <c r="E24" s="30"/>
      <c r="F24" s="30"/>
      <c r="G24" s="41">
        <f>SUM(G22:G23)</f>
        <v>0</v>
      </c>
      <c r="H24" s="30"/>
      <c r="I24" s="30"/>
      <c r="J24" s="41">
        <f t="shared" ref="J24:Y24" si="5">SUM(J21:J23)</f>
        <v>3152</v>
      </c>
      <c r="K24" s="41">
        <f t="shared" si="5"/>
        <v>0</v>
      </c>
      <c r="L24" s="41">
        <f t="shared" si="5"/>
        <v>0</v>
      </c>
      <c r="M24" s="41">
        <f t="shared" si="5"/>
        <v>0</v>
      </c>
      <c r="N24" s="41">
        <f t="shared" si="5"/>
        <v>0</v>
      </c>
      <c r="O24" s="41">
        <f t="shared" si="5"/>
        <v>0</v>
      </c>
      <c r="P24" s="41">
        <f t="shared" si="5"/>
        <v>0</v>
      </c>
      <c r="Q24" s="41">
        <f t="shared" si="5"/>
        <v>0</v>
      </c>
      <c r="R24" s="41">
        <f t="shared" si="5"/>
        <v>0</v>
      </c>
      <c r="S24" s="41">
        <f t="shared" si="5"/>
        <v>0</v>
      </c>
      <c r="T24" s="41">
        <f t="shared" si="5"/>
        <v>1026831</v>
      </c>
      <c r="U24" s="41">
        <f t="shared" si="5"/>
        <v>663800</v>
      </c>
      <c r="V24" s="41">
        <v>332500</v>
      </c>
      <c r="W24" s="41">
        <f>SUM(W21:W23)</f>
        <v>0</v>
      </c>
      <c r="X24" s="41">
        <f>SUM(X21:X23)</f>
        <v>30531</v>
      </c>
      <c r="Y24" s="41">
        <f t="shared" si="5"/>
        <v>3902</v>
      </c>
    </row>
    <row r="25" s="1" customFormat="1" ht="29" customHeight="1" spans="1:25">
      <c r="A25" s="29">
        <v>1</v>
      </c>
      <c r="B25" s="29" t="s">
        <v>50</v>
      </c>
      <c r="C25" s="30" t="s">
        <v>40</v>
      </c>
      <c r="D25" s="31" t="s">
        <v>74</v>
      </c>
      <c r="E25" s="32" t="s">
        <v>75</v>
      </c>
      <c r="F25" s="33" t="s">
        <v>18</v>
      </c>
      <c r="G25" s="69" t="s">
        <v>76</v>
      </c>
      <c r="H25" s="31" t="s">
        <v>44</v>
      </c>
      <c r="I25" s="31" t="s">
        <v>44</v>
      </c>
      <c r="J25" s="35">
        <v>2084</v>
      </c>
      <c r="K25" s="35"/>
      <c r="L25" s="35"/>
      <c r="M25" s="35"/>
      <c r="N25" s="35"/>
      <c r="O25" s="35"/>
      <c r="P25" s="35"/>
      <c r="Q25" s="35"/>
      <c r="R25" s="35"/>
      <c r="S25" s="35"/>
      <c r="T25" s="36">
        <f t="shared" ref="T25:T30" si="6">U25+X25</f>
        <v>360996</v>
      </c>
      <c r="U25" s="37">
        <v>349996</v>
      </c>
      <c r="V25" s="40"/>
      <c r="W25" s="37"/>
      <c r="X25" s="37">
        <v>11000</v>
      </c>
      <c r="Y25" s="38">
        <v>924</v>
      </c>
    </row>
    <row r="26" s="2" customFormat="1" ht="29" customHeight="1" spans="1:25">
      <c r="A26" s="29">
        <v>2</v>
      </c>
      <c r="B26" s="29" t="s">
        <v>50</v>
      </c>
      <c r="C26" s="30" t="s">
        <v>40</v>
      </c>
      <c r="D26" s="31" t="s">
        <v>74</v>
      </c>
      <c r="E26" s="31" t="s">
        <v>77</v>
      </c>
      <c r="F26" s="33" t="s">
        <v>18</v>
      </c>
      <c r="G26" s="69" t="s">
        <v>78</v>
      </c>
      <c r="H26" s="31" t="s">
        <v>44</v>
      </c>
      <c r="I26" s="31" t="s">
        <v>44</v>
      </c>
      <c r="J26" s="35">
        <v>2100</v>
      </c>
      <c r="K26" s="35"/>
      <c r="L26" s="35"/>
      <c r="M26" s="35"/>
      <c r="N26" s="35"/>
      <c r="O26" s="35"/>
      <c r="P26" s="35"/>
      <c r="Q26" s="35"/>
      <c r="R26" s="35"/>
      <c r="S26" s="35"/>
      <c r="T26" s="36">
        <v>412787</v>
      </c>
      <c r="U26" s="37">
        <v>400403</v>
      </c>
      <c r="V26" s="31"/>
      <c r="W26" s="37"/>
      <c r="X26" s="37">
        <v>12384</v>
      </c>
      <c r="Y26" s="38">
        <v>2172</v>
      </c>
    </row>
    <row r="27" s="2" customFormat="1" ht="29" customHeight="1" spans="1:25">
      <c r="A27" s="29">
        <v>3</v>
      </c>
      <c r="B27" s="29" t="s">
        <v>50</v>
      </c>
      <c r="C27" s="30" t="s">
        <v>40</v>
      </c>
      <c r="D27" s="31" t="s">
        <v>74</v>
      </c>
      <c r="E27" s="31" t="s">
        <v>79</v>
      </c>
      <c r="F27" s="33" t="s">
        <v>18</v>
      </c>
      <c r="G27" s="69" t="s">
        <v>80</v>
      </c>
      <c r="H27" s="31" t="s">
        <v>44</v>
      </c>
      <c r="I27" s="31" t="s">
        <v>44</v>
      </c>
      <c r="J27" s="35">
        <v>860</v>
      </c>
      <c r="K27" s="35"/>
      <c r="L27" s="35"/>
      <c r="M27" s="35"/>
      <c r="N27" s="35"/>
      <c r="O27" s="35"/>
      <c r="P27" s="35"/>
      <c r="Q27" s="35"/>
      <c r="R27" s="35"/>
      <c r="S27" s="35"/>
      <c r="T27" s="36">
        <v>320100</v>
      </c>
      <c r="U27" s="70">
        <f>T27-X27</f>
        <v>310475</v>
      </c>
      <c r="V27" s="31"/>
      <c r="W27" s="70"/>
      <c r="X27" s="70">
        <v>9625</v>
      </c>
      <c r="Y27" s="38">
        <v>2874</v>
      </c>
    </row>
    <row r="28" s="3" customFormat="1" ht="29" customHeight="1" spans="1:25">
      <c r="A28" s="41" t="s">
        <v>49</v>
      </c>
      <c r="B28" s="30"/>
      <c r="C28" s="30"/>
      <c r="D28" s="31"/>
      <c r="E28" s="30"/>
      <c r="F28" s="30"/>
      <c r="G28" s="71"/>
      <c r="H28" s="30"/>
      <c r="I28" s="31"/>
      <c r="J28" s="41">
        <f t="shared" ref="J28:Y28" si="7">SUM(J25:J27)</f>
        <v>5044</v>
      </c>
      <c r="K28" s="41">
        <f t="shared" si="7"/>
        <v>0</v>
      </c>
      <c r="L28" s="41">
        <f t="shared" si="7"/>
        <v>0</v>
      </c>
      <c r="M28" s="41">
        <f t="shared" si="7"/>
        <v>0</v>
      </c>
      <c r="N28" s="41">
        <f t="shared" si="7"/>
        <v>0</v>
      </c>
      <c r="O28" s="41">
        <f t="shared" si="7"/>
        <v>0</v>
      </c>
      <c r="P28" s="41">
        <f t="shared" si="7"/>
        <v>0</v>
      </c>
      <c r="Q28" s="41">
        <f t="shared" si="7"/>
        <v>0</v>
      </c>
      <c r="R28" s="41">
        <f t="shared" si="7"/>
        <v>0</v>
      </c>
      <c r="S28" s="41">
        <f t="shared" si="7"/>
        <v>0</v>
      </c>
      <c r="T28" s="41">
        <f t="shared" si="7"/>
        <v>1093883</v>
      </c>
      <c r="U28" s="41">
        <f t="shared" si="7"/>
        <v>1060874</v>
      </c>
      <c r="V28" s="41"/>
      <c r="W28" s="41">
        <f>SUM(W25:W27)</f>
        <v>0</v>
      </c>
      <c r="X28" s="41">
        <f>SUM(X25:X27)</f>
        <v>33009</v>
      </c>
      <c r="Y28" s="41">
        <f t="shared" si="7"/>
        <v>5970</v>
      </c>
    </row>
    <row r="29" s="1" customFormat="1" ht="39" customHeight="1" spans="1:25">
      <c r="A29" s="28">
        <v>1</v>
      </c>
      <c r="B29" s="29" t="s">
        <v>39</v>
      </c>
      <c r="C29" s="30" t="s">
        <v>40</v>
      </c>
      <c r="D29" s="31" t="s">
        <v>81</v>
      </c>
      <c r="E29" s="72" t="s">
        <v>82</v>
      </c>
      <c r="F29" s="33" t="s">
        <v>18</v>
      </c>
      <c r="G29" s="64" t="s">
        <v>83</v>
      </c>
      <c r="H29" s="31" t="s">
        <v>44</v>
      </c>
      <c r="I29" s="31" t="s">
        <v>44</v>
      </c>
      <c r="J29" s="60">
        <v>1335</v>
      </c>
      <c r="K29" s="73"/>
      <c r="L29" s="61"/>
      <c r="M29" s="61"/>
      <c r="N29" s="61"/>
      <c r="O29" s="61"/>
      <c r="P29" s="61"/>
      <c r="Q29" s="61"/>
      <c r="R29" s="61"/>
      <c r="S29" s="61"/>
      <c r="T29" s="36">
        <f t="shared" si="6"/>
        <v>348400</v>
      </c>
      <c r="U29" s="62">
        <v>337900</v>
      </c>
      <c r="V29" s="40"/>
      <c r="W29" s="62"/>
      <c r="X29" s="62">
        <v>10500</v>
      </c>
      <c r="Y29" s="60">
        <v>1077</v>
      </c>
    </row>
    <row r="30" s="1" customFormat="1" ht="38" customHeight="1" spans="1:25">
      <c r="A30" s="28">
        <v>2</v>
      </c>
      <c r="B30" s="29" t="s">
        <v>39</v>
      </c>
      <c r="C30" s="30" t="s">
        <v>40</v>
      </c>
      <c r="D30" s="31" t="s">
        <v>81</v>
      </c>
      <c r="E30" s="31" t="s">
        <v>84</v>
      </c>
      <c r="F30" s="33" t="s">
        <v>18</v>
      </c>
      <c r="G30" s="40" t="s">
        <v>85</v>
      </c>
      <c r="H30" s="31" t="s">
        <v>44</v>
      </c>
      <c r="I30" s="31" t="s">
        <v>44</v>
      </c>
      <c r="J30" s="40">
        <v>1800</v>
      </c>
      <c r="K30" s="74"/>
      <c r="L30" s="74"/>
      <c r="M30" s="74"/>
      <c r="N30" s="74"/>
      <c r="O30" s="74"/>
      <c r="P30" s="74"/>
      <c r="Q30" s="74"/>
      <c r="R30" s="74"/>
      <c r="S30" s="74"/>
      <c r="T30" s="36">
        <f t="shared" si="6"/>
        <v>361808</v>
      </c>
      <c r="U30" s="75">
        <v>350000</v>
      </c>
      <c r="V30" s="40"/>
      <c r="W30" s="75"/>
      <c r="X30" s="75">
        <v>11808</v>
      </c>
      <c r="Y30" s="40">
        <v>1005</v>
      </c>
    </row>
    <row r="31" s="3" customFormat="1" ht="32" customHeight="1" spans="1:25">
      <c r="A31" s="41" t="s">
        <v>49</v>
      </c>
      <c r="B31" s="30"/>
      <c r="C31" s="30"/>
      <c r="D31" s="31"/>
      <c r="E31" s="30"/>
      <c r="F31" s="30"/>
      <c r="G31" s="41"/>
      <c r="H31" s="30"/>
      <c r="I31" s="30"/>
      <c r="J31" s="41">
        <f t="shared" ref="J31:Y31" si="8">SUM(J29:J30)</f>
        <v>3135</v>
      </c>
      <c r="K31" s="41">
        <f t="shared" si="8"/>
        <v>0</v>
      </c>
      <c r="L31" s="41">
        <f t="shared" si="8"/>
        <v>0</v>
      </c>
      <c r="M31" s="41">
        <f t="shared" si="8"/>
        <v>0</v>
      </c>
      <c r="N31" s="41">
        <f t="shared" si="8"/>
        <v>0</v>
      </c>
      <c r="O31" s="41">
        <f t="shared" si="8"/>
        <v>0</v>
      </c>
      <c r="P31" s="41">
        <f t="shared" si="8"/>
        <v>0</v>
      </c>
      <c r="Q31" s="41">
        <f t="shared" si="8"/>
        <v>0</v>
      </c>
      <c r="R31" s="41">
        <f t="shared" si="8"/>
        <v>0</v>
      </c>
      <c r="S31" s="41">
        <f t="shared" si="8"/>
        <v>0</v>
      </c>
      <c r="T31" s="41">
        <f t="shared" si="8"/>
        <v>710208</v>
      </c>
      <c r="U31" s="41">
        <f t="shared" si="8"/>
        <v>687900</v>
      </c>
      <c r="V31" s="41"/>
      <c r="W31" s="41">
        <f>SUM(W29:W30)</f>
        <v>0</v>
      </c>
      <c r="X31" s="41">
        <f>SUM(X29:X30)</f>
        <v>22308</v>
      </c>
      <c r="Y31" s="41">
        <f t="shared" si="8"/>
        <v>2082</v>
      </c>
    </row>
    <row r="32" s="2" customFormat="1" ht="40" customHeight="1" spans="1:25">
      <c r="A32" s="29">
        <v>1</v>
      </c>
      <c r="B32" s="29" t="s">
        <v>39</v>
      </c>
      <c r="C32" s="39" t="s">
        <v>40</v>
      </c>
      <c r="D32" s="31" t="s">
        <v>86</v>
      </c>
      <c r="E32" s="31" t="s">
        <v>87</v>
      </c>
      <c r="F32" s="33" t="s">
        <v>18</v>
      </c>
      <c r="G32" s="76" t="s">
        <v>88</v>
      </c>
      <c r="H32" s="31" t="s">
        <v>44</v>
      </c>
      <c r="I32" s="31" t="s">
        <v>44</v>
      </c>
      <c r="J32" s="40">
        <v>2341</v>
      </c>
      <c r="K32" s="74"/>
      <c r="L32" s="74"/>
      <c r="M32" s="74"/>
      <c r="N32" s="74"/>
      <c r="O32" s="74"/>
      <c r="P32" s="74"/>
      <c r="Q32" s="74"/>
      <c r="R32" s="74"/>
      <c r="S32" s="74"/>
      <c r="T32" s="36">
        <f t="shared" ref="T32:T34" si="9">U32+X32</f>
        <v>326826</v>
      </c>
      <c r="U32" s="77">
        <v>317274</v>
      </c>
      <c r="V32" s="2"/>
      <c r="W32" s="77"/>
      <c r="X32" s="37">
        <v>9552</v>
      </c>
      <c r="Y32" s="40">
        <v>1251</v>
      </c>
    </row>
    <row r="33" s="2" customFormat="1" ht="36" customHeight="1" spans="1:26">
      <c r="A33" s="29">
        <v>2</v>
      </c>
      <c r="B33" s="29" t="s">
        <v>39</v>
      </c>
      <c r="C33" s="30" t="s">
        <v>40</v>
      </c>
      <c r="D33" s="31" t="s">
        <v>86</v>
      </c>
      <c r="E33" s="60" t="s">
        <v>89</v>
      </c>
      <c r="F33" s="60" t="s">
        <v>18</v>
      </c>
      <c r="G33" s="60" t="s">
        <v>90</v>
      </c>
      <c r="H33" s="60" t="s">
        <v>44</v>
      </c>
      <c r="I33" s="60" t="s">
        <v>44</v>
      </c>
      <c r="J33" s="73">
        <v>2360</v>
      </c>
      <c r="K33" s="61"/>
      <c r="L33" s="61"/>
      <c r="M33" s="61"/>
      <c r="N33" s="61"/>
      <c r="O33" s="61"/>
      <c r="P33" s="61"/>
      <c r="Q33" s="61"/>
      <c r="R33" s="61"/>
      <c r="S33" s="61"/>
      <c r="T33" s="36">
        <f t="shared" si="9"/>
        <v>356440</v>
      </c>
      <c r="U33" s="63">
        <v>343200</v>
      </c>
      <c r="V33" s="31"/>
      <c r="W33" s="63"/>
      <c r="X33" s="37">
        <v>13240</v>
      </c>
      <c r="Y33" s="38">
        <v>1330</v>
      </c>
    </row>
    <row r="34" s="2" customFormat="1" ht="27" spans="1:26">
      <c r="A34" s="29">
        <v>3</v>
      </c>
      <c r="B34" s="29" t="s">
        <v>39</v>
      </c>
      <c r="C34" s="31" t="s">
        <v>40</v>
      </c>
      <c r="D34" s="31" t="s">
        <v>86</v>
      </c>
      <c r="E34" s="31" t="s">
        <v>91</v>
      </c>
      <c r="F34" s="33" t="s">
        <v>18</v>
      </c>
      <c r="G34" s="31" t="s">
        <v>92</v>
      </c>
      <c r="H34" s="31" t="s">
        <v>44</v>
      </c>
      <c r="I34" s="31" t="s">
        <v>44</v>
      </c>
      <c r="J34" s="40">
        <v>996</v>
      </c>
      <c r="K34" s="74"/>
      <c r="L34" s="74"/>
      <c r="M34" s="74"/>
      <c r="N34" s="74"/>
      <c r="O34" s="74"/>
      <c r="P34" s="74"/>
      <c r="Q34" s="74"/>
      <c r="R34" s="74"/>
      <c r="S34" s="74"/>
      <c r="T34" s="36">
        <f t="shared" si="9"/>
        <v>372350</v>
      </c>
      <c r="U34" s="77">
        <v>361400</v>
      </c>
      <c r="V34" s="31"/>
      <c r="W34" s="77"/>
      <c r="X34" s="37">
        <v>10950</v>
      </c>
      <c r="Y34" s="40">
        <v>1036</v>
      </c>
    </row>
    <row r="35" s="4" customFormat="1" ht="27" spans="1:26">
      <c r="A35" s="29">
        <v>4</v>
      </c>
      <c r="B35" s="29" t="s">
        <v>39</v>
      </c>
      <c r="C35" s="31" t="s">
        <v>40</v>
      </c>
      <c r="D35" s="31" t="s">
        <v>86</v>
      </c>
      <c r="E35" s="72" t="s">
        <v>93</v>
      </c>
      <c r="F35" s="33" t="s">
        <v>18</v>
      </c>
      <c r="G35" s="31" t="s">
        <v>94</v>
      </c>
      <c r="H35" s="31" t="s">
        <v>44</v>
      </c>
      <c r="I35" s="31" t="s">
        <v>44</v>
      </c>
      <c r="J35" s="35">
        <v>2048.4</v>
      </c>
      <c r="K35" s="73"/>
      <c r="L35" s="61"/>
      <c r="M35" s="61"/>
      <c r="N35" s="61"/>
      <c r="O35" s="61"/>
      <c r="P35" s="61"/>
      <c r="Q35" s="61"/>
      <c r="R35" s="61"/>
      <c r="S35" s="61"/>
      <c r="T35" s="36">
        <v>367145.93</v>
      </c>
      <c r="U35" s="63">
        <v>356120</v>
      </c>
      <c r="V35" s="74"/>
      <c r="W35" s="63"/>
      <c r="X35" s="37">
        <v>11025.93</v>
      </c>
      <c r="Y35" s="60">
        <v>1662</v>
      </c>
      <c r="Z35" s="2"/>
    </row>
    <row r="36" s="4" customFormat="1" ht="27" spans="1:26">
      <c r="A36" s="29">
        <v>5</v>
      </c>
      <c r="B36" s="29" t="s">
        <v>39</v>
      </c>
      <c r="C36" s="31" t="s">
        <v>40</v>
      </c>
      <c r="D36" s="30" t="s">
        <v>86</v>
      </c>
      <c r="E36" s="31" t="s">
        <v>95</v>
      </c>
      <c r="F36" s="33" t="s">
        <v>18</v>
      </c>
      <c r="G36" s="31" t="s">
        <v>96</v>
      </c>
      <c r="H36" s="31" t="s">
        <v>44</v>
      </c>
      <c r="I36" s="31" t="s">
        <v>44</v>
      </c>
      <c r="J36" s="40">
        <v>1020</v>
      </c>
      <c r="K36" s="74"/>
      <c r="L36" s="74"/>
      <c r="M36" s="74"/>
      <c r="N36" s="74"/>
      <c r="O36" s="74"/>
      <c r="P36" s="74"/>
      <c r="Q36" s="74"/>
      <c r="R36" s="74"/>
      <c r="S36" s="74"/>
      <c r="T36" s="36">
        <f>V36+X36</f>
        <v>334278</v>
      </c>
      <c r="U36" s="75"/>
      <c r="V36" s="75">
        <v>324278</v>
      </c>
      <c r="W36" s="75"/>
      <c r="X36" s="37">
        <v>10000</v>
      </c>
      <c r="Y36" s="40">
        <v>1450</v>
      </c>
    </row>
    <row r="37" s="3" customFormat="1" ht="32" customHeight="1" spans="1:26">
      <c r="A37" s="41" t="s">
        <v>49</v>
      </c>
      <c r="B37" s="30"/>
      <c r="C37" s="30"/>
      <c r="D37" s="31"/>
      <c r="E37" s="30"/>
      <c r="F37" s="30"/>
      <c r="G37" s="30"/>
      <c r="H37" s="30"/>
      <c r="I37" s="30"/>
      <c r="J37" s="41">
        <f>SUM(J32:J36)</f>
        <v>8765.4</v>
      </c>
      <c r="K37" s="41">
        <f t="shared" ref="K37:Y37" si="10">SUM(K32:K36)</f>
        <v>0</v>
      </c>
      <c r="L37" s="41">
        <f t="shared" si="10"/>
        <v>0</v>
      </c>
      <c r="M37" s="41">
        <f t="shared" si="10"/>
        <v>0</v>
      </c>
      <c r="N37" s="41">
        <f t="shared" si="10"/>
        <v>0</v>
      </c>
      <c r="O37" s="41">
        <f t="shared" si="10"/>
        <v>0</v>
      </c>
      <c r="P37" s="41">
        <f t="shared" si="10"/>
        <v>0</v>
      </c>
      <c r="Q37" s="41">
        <f t="shared" si="10"/>
        <v>0</v>
      </c>
      <c r="R37" s="41">
        <f t="shared" si="10"/>
        <v>0</v>
      </c>
      <c r="S37" s="41">
        <f t="shared" si="10"/>
        <v>0</v>
      </c>
      <c r="T37" s="41">
        <f t="shared" si="10"/>
        <v>1757039.93</v>
      </c>
      <c r="U37" s="41">
        <f t="shared" si="10"/>
        <v>1377994</v>
      </c>
      <c r="V37" s="41">
        <f t="shared" si="10"/>
        <v>324278</v>
      </c>
      <c r="W37" s="41">
        <f t="shared" si="10"/>
        <v>0</v>
      </c>
      <c r="X37" s="41">
        <f t="shared" si="10"/>
        <v>54767.93</v>
      </c>
      <c r="Y37" s="41">
        <f t="shared" si="10"/>
        <v>6729</v>
      </c>
    </row>
    <row r="38" s="1" customFormat="1" ht="42.75" spans="1:26">
      <c r="A38" s="29">
        <v>1</v>
      </c>
      <c r="B38" s="29" t="s">
        <v>50</v>
      </c>
      <c r="C38" s="78" t="s">
        <v>40</v>
      </c>
      <c r="D38" s="78" t="s">
        <v>97</v>
      </c>
      <c r="E38" s="32" t="s">
        <v>98</v>
      </c>
      <c r="F38" s="33" t="s">
        <v>18</v>
      </c>
      <c r="G38" s="79" t="s">
        <v>99</v>
      </c>
      <c r="H38" s="78" t="s">
        <v>44</v>
      </c>
      <c r="I38" s="78" t="s">
        <v>44</v>
      </c>
      <c r="J38" s="35">
        <v>640</v>
      </c>
      <c r="K38" s="35"/>
      <c r="L38" s="35"/>
      <c r="M38" s="35"/>
      <c r="N38" s="35"/>
      <c r="O38" s="35"/>
      <c r="P38" s="35"/>
      <c r="Q38" s="35"/>
      <c r="R38" s="35"/>
      <c r="S38" s="35"/>
      <c r="T38" s="35">
        <v>255200</v>
      </c>
      <c r="U38" s="35">
        <v>247244</v>
      </c>
      <c r="V38" s="40"/>
      <c r="W38" s="35"/>
      <c r="X38" s="35">
        <v>7956</v>
      </c>
      <c r="Y38" s="35">
        <v>2051</v>
      </c>
    </row>
    <row r="39" s="2" customFormat="1" ht="42.75" spans="1:26">
      <c r="A39" s="29">
        <v>2</v>
      </c>
      <c r="B39" s="29" t="s">
        <v>50</v>
      </c>
      <c r="C39" s="78" t="s">
        <v>40</v>
      </c>
      <c r="D39" s="78" t="s">
        <v>97</v>
      </c>
      <c r="E39" s="32" t="s">
        <v>100</v>
      </c>
      <c r="F39" s="33" t="s">
        <v>20</v>
      </c>
      <c r="G39" s="80" t="s">
        <v>101</v>
      </c>
      <c r="H39" s="31" t="s">
        <v>44</v>
      </c>
      <c r="I39" s="31" t="s">
        <v>44</v>
      </c>
      <c r="J39" s="35"/>
      <c r="K39" s="35"/>
      <c r="L39" s="35">
        <v>187</v>
      </c>
      <c r="M39" s="35"/>
      <c r="N39" s="35"/>
      <c r="O39" s="35"/>
      <c r="P39" s="35"/>
      <c r="Q39" s="35"/>
      <c r="R39" s="35"/>
      <c r="S39" s="35"/>
      <c r="T39" s="35">
        <v>218800</v>
      </c>
      <c r="U39" s="35">
        <v>211891</v>
      </c>
      <c r="V39" s="31"/>
      <c r="W39" s="35"/>
      <c r="X39" s="35">
        <v>6909</v>
      </c>
      <c r="Y39" s="35">
        <v>2138</v>
      </c>
    </row>
    <row r="40" s="2" customFormat="1" ht="42.75" spans="1:26">
      <c r="A40" s="29">
        <v>3</v>
      </c>
      <c r="B40" s="29" t="s">
        <v>50</v>
      </c>
      <c r="C40" s="78" t="s">
        <v>40</v>
      </c>
      <c r="D40" s="78" t="s">
        <v>97</v>
      </c>
      <c r="E40" s="32" t="s">
        <v>102</v>
      </c>
      <c r="F40" s="33" t="s">
        <v>18</v>
      </c>
      <c r="G40" s="79" t="s">
        <v>103</v>
      </c>
      <c r="H40" s="31" t="s">
        <v>44</v>
      </c>
      <c r="I40" s="31" t="s">
        <v>44</v>
      </c>
      <c r="J40" s="35">
        <v>650</v>
      </c>
      <c r="K40" s="35"/>
      <c r="L40" s="35"/>
      <c r="M40" s="35"/>
      <c r="N40" s="35"/>
      <c r="O40" s="35"/>
      <c r="P40" s="35"/>
      <c r="Q40" s="35"/>
      <c r="R40" s="35"/>
      <c r="S40" s="35"/>
      <c r="T40" s="35">
        <v>286000</v>
      </c>
      <c r="U40" s="35">
        <v>277498</v>
      </c>
      <c r="V40" s="31"/>
      <c r="W40" s="35"/>
      <c r="X40" s="35">
        <v>8502</v>
      </c>
      <c r="Y40" s="35">
        <v>685</v>
      </c>
    </row>
    <row r="41" s="3" customFormat="1" ht="32" customHeight="1" spans="1:26">
      <c r="A41" s="41" t="s">
        <v>49</v>
      </c>
      <c r="B41" s="30"/>
      <c r="C41" s="30"/>
      <c r="D41" s="31"/>
      <c r="E41" s="30"/>
      <c r="F41" s="30"/>
      <c r="G41" s="81"/>
      <c r="H41" s="30"/>
      <c r="I41" s="30"/>
      <c r="J41" s="41">
        <f t="shared" ref="J41:Y41" si="11">SUM(J38:J40)</f>
        <v>1290</v>
      </c>
      <c r="K41" s="41">
        <f t="shared" si="11"/>
        <v>0</v>
      </c>
      <c r="L41" s="41">
        <f t="shared" si="11"/>
        <v>187</v>
      </c>
      <c r="M41" s="41">
        <f t="shared" si="11"/>
        <v>0</v>
      </c>
      <c r="N41" s="41">
        <f t="shared" si="11"/>
        <v>0</v>
      </c>
      <c r="O41" s="41">
        <f t="shared" si="11"/>
        <v>0</v>
      </c>
      <c r="P41" s="41">
        <f t="shared" si="11"/>
        <v>0</v>
      </c>
      <c r="Q41" s="41">
        <f t="shared" si="11"/>
        <v>0</v>
      </c>
      <c r="R41" s="41">
        <f t="shared" si="11"/>
        <v>0</v>
      </c>
      <c r="S41" s="41">
        <f t="shared" si="11"/>
        <v>0</v>
      </c>
      <c r="T41" s="41">
        <f t="shared" si="11"/>
        <v>760000</v>
      </c>
      <c r="U41" s="41">
        <f t="shared" si="11"/>
        <v>736633</v>
      </c>
      <c r="V41" s="41"/>
      <c r="W41" s="41">
        <f>SUM(W38:W40)</f>
        <v>0</v>
      </c>
      <c r="X41" s="41">
        <f>SUM(X38:X40)</f>
        <v>23367</v>
      </c>
      <c r="Y41" s="41">
        <f t="shared" si="11"/>
        <v>4874</v>
      </c>
    </row>
    <row r="42" s="1" customFormat="1" ht="49" customHeight="1" spans="1:26">
      <c r="A42" s="82">
        <v>1</v>
      </c>
      <c r="B42" s="83" t="s">
        <v>50</v>
      </c>
      <c r="C42" s="83" t="s">
        <v>40</v>
      </c>
      <c r="D42" s="30" t="s">
        <v>104</v>
      </c>
      <c r="E42" s="31" t="s">
        <v>105</v>
      </c>
      <c r="F42" s="84" t="s">
        <v>18</v>
      </c>
      <c r="G42" s="40" t="s">
        <v>106</v>
      </c>
      <c r="H42" s="31" t="s">
        <v>44</v>
      </c>
      <c r="I42" s="31" t="s">
        <v>44</v>
      </c>
      <c r="J42" s="35">
        <v>2000</v>
      </c>
      <c r="K42" s="35"/>
      <c r="L42" s="35"/>
      <c r="M42" s="35"/>
      <c r="N42" s="35"/>
      <c r="O42" s="35"/>
      <c r="P42" s="35"/>
      <c r="Q42" s="35"/>
      <c r="R42" s="35"/>
      <c r="S42" s="35"/>
      <c r="T42" s="35">
        <f t="shared" ref="T42:T44" si="12">SUM(U42:X42)</f>
        <v>309004</v>
      </c>
      <c r="U42" s="37">
        <v>300000</v>
      </c>
      <c r="V42" s="40"/>
      <c r="W42" s="85"/>
      <c r="X42" s="85">
        <v>9004</v>
      </c>
      <c r="Y42" s="38">
        <v>696</v>
      </c>
    </row>
    <row r="43" s="1" customFormat="1" ht="45" customHeight="1" spans="1:26">
      <c r="A43" s="82">
        <v>2</v>
      </c>
      <c r="B43" s="83" t="s">
        <v>50</v>
      </c>
      <c r="C43" s="83" t="s">
        <v>40</v>
      </c>
      <c r="D43" s="30" t="s">
        <v>104</v>
      </c>
      <c r="E43" s="31" t="s">
        <v>107</v>
      </c>
      <c r="F43" s="84" t="s">
        <v>18</v>
      </c>
      <c r="G43" s="40" t="s">
        <v>108</v>
      </c>
      <c r="H43" s="31" t="s">
        <v>44</v>
      </c>
      <c r="I43" s="31" t="s">
        <v>44</v>
      </c>
      <c r="J43" s="35">
        <v>379.4</v>
      </c>
      <c r="K43" s="35"/>
      <c r="L43" s="35"/>
      <c r="M43" s="35"/>
      <c r="N43" s="35"/>
      <c r="O43" s="35"/>
      <c r="P43" s="35"/>
      <c r="Q43" s="35"/>
      <c r="R43" s="35"/>
      <c r="S43" s="35"/>
      <c r="T43" s="35">
        <f t="shared" si="12"/>
        <v>250250</v>
      </c>
      <c r="U43" s="37">
        <v>242800</v>
      </c>
      <c r="V43" s="40"/>
      <c r="W43" s="85"/>
      <c r="X43" s="85">
        <v>7450</v>
      </c>
      <c r="Y43" s="38">
        <v>463</v>
      </c>
    </row>
    <row r="44" s="1" customFormat="1" ht="41" customHeight="1" spans="1:26">
      <c r="A44" s="82">
        <v>3</v>
      </c>
      <c r="B44" s="83" t="s">
        <v>50</v>
      </c>
      <c r="C44" s="83" t="s">
        <v>40</v>
      </c>
      <c r="D44" s="30" t="s">
        <v>104</v>
      </c>
      <c r="E44" s="31" t="s">
        <v>109</v>
      </c>
      <c r="F44" s="84" t="s">
        <v>18</v>
      </c>
      <c r="G44" s="40" t="s">
        <v>110</v>
      </c>
      <c r="H44" s="31" t="s">
        <v>44</v>
      </c>
      <c r="I44" s="31" t="s">
        <v>44</v>
      </c>
      <c r="J44" s="35">
        <v>3361</v>
      </c>
      <c r="K44" s="35"/>
      <c r="L44" s="35"/>
      <c r="M44" s="35"/>
      <c r="N44" s="35"/>
      <c r="O44" s="35"/>
      <c r="P44" s="35"/>
      <c r="Q44" s="35"/>
      <c r="R44" s="35"/>
      <c r="S44" s="35"/>
      <c r="T44" s="35">
        <f t="shared" si="12"/>
        <v>360576</v>
      </c>
      <c r="U44" s="37">
        <v>350000</v>
      </c>
      <c r="V44" s="40"/>
      <c r="W44" s="85"/>
      <c r="X44" s="85">
        <v>10576</v>
      </c>
      <c r="Y44" s="38">
        <v>1663</v>
      </c>
    </row>
    <row r="45" s="8" customFormat="1" ht="32.1" customHeight="1" spans="1:26">
      <c r="A45" s="86" t="s">
        <v>28</v>
      </c>
      <c r="B45" s="86"/>
      <c r="C45" s="86"/>
      <c r="D45" s="87"/>
      <c r="E45" s="86"/>
      <c r="F45" s="86"/>
      <c r="G45" s="86"/>
      <c r="H45" s="86"/>
      <c r="I45" s="86"/>
      <c r="J45" s="86">
        <f t="shared" ref="J45:Y45" si="13">SUM(J42:J44)</f>
        <v>5740.4</v>
      </c>
      <c r="K45" s="86">
        <f t="shared" si="13"/>
        <v>0</v>
      </c>
      <c r="L45" s="86">
        <f t="shared" si="13"/>
        <v>0</v>
      </c>
      <c r="M45" s="86">
        <f t="shared" si="13"/>
        <v>0</v>
      </c>
      <c r="N45" s="86">
        <f t="shared" si="13"/>
        <v>0</v>
      </c>
      <c r="O45" s="86">
        <f t="shared" si="13"/>
        <v>0</v>
      </c>
      <c r="P45" s="86">
        <f t="shared" si="13"/>
        <v>0</v>
      </c>
      <c r="Q45" s="86">
        <f t="shared" si="13"/>
        <v>0</v>
      </c>
      <c r="R45" s="86">
        <f t="shared" si="13"/>
        <v>0</v>
      </c>
      <c r="S45" s="86">
        <f t="shared" si="13"/>
        <v>0</v>
      </c>
      <c r="T45" s="86">
        <f t="shared" si="13"/>
        <v>919830</v>
      </c>
      <c r="U45" s="86">
        <f t="shared" si="13"/>
        <v>892800</v>
      </c>
      <c r="V45" s="86"/>
      <c r="W45" s="86">
        <f>SUM(W42:W44)</f>
        <v>0</v>
      </c>
      <c r="X45" s="86">
        <f>SUM(X42:X44)</f>
        <v>27030</v>
      </c>
      <c r="Y45" s="86">
        <f t="shared" si="13"/>
        <v>2822</v>
      </c>
    </row>
    <row r="46" s="1" customFormat="1" ht="40" customHeight="1" spans="1:26">
      <c r="A46" s="28">
        <v>1</v>
      </c>
      <c r="B46" s="29" t="s">
        <v>39</v>
      </c>
      <c r="C46" s="30" t="s">
        <v>40</v>
      </c>
      <c r="D46" s="31" t="s">
        <v>111</v>
      </c>
      <c r="E46" s="60" t="s">
        <v>112</v>
      </c>
      <c r="F46" s="60" t="s">
        <v>18</v>
      </c>
      <c r="G46" s="60" t="s">
        <v>113</v>
      </c>
      <c r="H46" s="61" t="s">
        <v>44</v>
      </c>
      <c r="I46" s="31" t="s">
        <v>44</v>
      </c>
      <c r="J46" s="60">
        <v>2280</v>
      </c>
      <c r="K46" s="35"/>
      <c r="L46" s="35"/>
      <c r="M46" s="35"/>
      <c r="N46" s="35"/>
      <c r="O46" s="35"/>
      <c r="P46" s="35"/>
      <c r="Q46" s="35"/>
      <c r="R46" s="35"/>
      <c r="S46" s="35"/>
      <c r="T46" s="40">
        <f>U46+X46</f>
        <v>273600</v>
      </c>
      <c r="U46" s="40">
        <v>265300</v>
      </c>
      <c r="V46" s="40"/>
      <c r="W46" s="40"/>
      <c r="X46" s="40">
        <v>8300</v>
      </c>
      <c r="Y46" s="88">
        <v>1760</v>
      </c>
    </row>
    <row r="47" s="1" customFormat="1" ht="41" customHeight="1" spans="1:26">
      <c r="A47" s="29">
        <v>2</v>
      </c>
      <c r="B47" s="29" t="s">
        <v>39</v>
      </c>
      <c r="C47" s="59" t="s">
        <v>40</v>
      </c>
      <c r="D47" s="60" t="s">
        <v>111</v>
      </c>
      <c r="E47" s="60" t="s">
        <v>114</v>
      </c>
      <c r="F47" s="60" t="s">
        <v>18</v>
      </c>
      <c r="G47" s="60" t="s">
        <v>115</v>
      </c>
      <c r="H47" s="61" t="s">
        <v>44</v>
      </c>
      <c r="I47" s="31" t="s">
        <v>44</v>
      </c>
      <c r="J47" s="40">
        <v>900</v>
      </c>
      <c r="K47" s="35"/>
      <c r="L47" s="35"/>
      <c r="M47" s="35"/>
      <c r="N47" s="35"/>
      <c r="O47" s="35"/>
      <c r="P47" s="35"/>
      <c r="Q47" s="35"/>
      <c r="R47" s="35"/>
      <c r="S47" s="35"/>
      <c r="T47" s="40">
        <f>U47+X47</f>
        <v>297000</v>
      </c>
      <c r="U47" s="40">
        <v>288090</v>
      </c>
      <c r="V47" s="40"/>
      <c r="W47" s="40"/>
      <c r="X47" s="40">
        <v>8910</v>
      </c>
      <c r="Y47" s="40">
        <v>753</v>
      </c>
    </row>
    <row r="48" s="2" customFormat="1" ht="66" customHeight="1" spans="1:26">
      <c r="A48" s="29">
        <v>3</v>
      </c>
      <c r="B48" s="29" t="s">
        <v>50</v>
      </c>
      <c r="C48" s="30" t="s">
        <v>40</v>
      </c>
      <c r="D48" s="31" t="s">
        <v>111</v>
      </c>
      <c r="E48" s="60" t="s">
        <v>116</v>
      </c>
      <c r="F48" s="60" t="s">
        <v>18</v>
      </c>
      <c r="G48" s="60" t="s">
        <v>117</v>
      </c>
      <c r="H48" s="61" t="s">
        <v>118</v>
      </c>
      <c r="I48" s="31" t="s">
        <v>44</v>
      </c>
      <c r="J48" s="40">
        <f>1280+1460</f>
        <v>2740</v>
      </c>
      <c r="K48" s="35"/>
      <c r="L48" s="35"/>
      <c r="M48" s="35"/>
      <c r="N48" s="35"/>
      <c r="O48" s="35"/>
      <c r="P48" s="35"/>
      <c r="Q48" s="35"/>
      <c r="R48" s="35"/>
      <c r="S48" s="35"/>
      <c r="T48" s="40">
        <f>V48+X48</f>
        <v>1053760</v>
      </c>
      <c r="U48" s="40"/>
      <c r="V48" s="40">
        <v>1022147</v>
      </c>
      <c r="W48" s="40"/>
      <c r="X48" s="40">
        <v>31613</v>
      </c>
      <c r="Y48" s="40">
        <v>1297</v>
      </c>
    </row>
    <row r="49" s="3" customFormat="1" ht="51" customHeight="1" spans="1:26">
      <c r="A49" s="41" t="s">
        <v>49</v>
      </c>
      <c r="B49" s="30"/>
      <c r="C49" s="30"/>
      <c r="D49" s="31"/>
      <c r="E49" s="30"/>
      <c r="F49" s="30"/>
      <c r="G49" s="30"/>
      <c r="H49" s="30"/>
      <c r="I49" s="30"/>
      <c r="J49" s="41">
        <f t="shared" ref="J49:Y49" si="14">SUM(J46:J48)</f>
        <v>5920</v>
      </c>
      <c r="K49" s="41">
        <f t="shared" si="14"/>
        <v>0</v>
      </c>
      <c r="L49" s="41">
        <f t="shared" si="14"/>
        <v>0</v>
      </c>
      <c r="M49" s="41">
        <f t="shared" si="14"/>
        <v>0</v>
      </c>
      <c r="N49" s="41">
        <f t="shared" si="14"/>
        <v>0</v>
      </c>
      <c r="O49" s="41">
        <f t="shared" si="14"/>
        <v>0</v>
      </c>
      <c r="P49" s="41">
        <f t="shared" si="14"/>
        <v>0</v>
      </c>
      <c r="Q49" s="41">
        <f t="shared" si="14"/>
        <v>0</v>
      </c>
      <c r="R49" s="41">
        <f t="shared" si="14"/>
        <v>0</v>
      </c>
      <c r="S49" s="41">
        <f t="shared" si="14"/>
        <v>0</v>
      </c>
      <c r="T49" s="41">
        <f t="shared" si="14"/>
        <v>1624360</v>
      </c>
      <c r="U49" s="41">
        <f t="shared" si="14"/>
        <v>553390</v>
      </c>
      <c r="V49" s="41">
        <f t="shared" si="14"/>
        <v>1022147</v>
      </c>
      <c r="W49" s="41">
        <f t="shared" si="14"/>
        <v>0</v>
      </c>
      <c r="X49" s="41">
        <f t="shared" si="14"/>
        <v>48823</v>
      </c>
      <c r="Y49" s="41">
        <f t="shared" si="14"/>
        <v>3810</v>
      </c>
    </row>
    <row r="50" s="4" customFormat="1" ht="39" customHeight="1" spans="1:26">
      <c r="A50" s="29">
        <v>1</v>
      </c>
      <c r="B50" s="29" t="s">
        <v>39</v>
      </c>
      <c r="C50" s="30" t="s">
        <v>40</v>
      </c>
      <c r="D50" s="31" t="s">
        <v>119</v>
      </c>
      <c r="E50" s="31" t="s">
        <v>120</v>
      </c>
      <c r="F50" s="33" t="s">
        <v>18</v>
      </c>
      <c r="G50" s="31" t="s">
        <v>121</v>
      </c>
      <c r="H50" s="31" t="s">
        <v>44</v>
      </c>
      <c r="I50" s="31" t="s">
        <v>44</v>
      </c>
      <c r="J50" s="40">
        <v>2564</v>
      </c>
      <c r="K50" s="74"/>
      <c r="L50" s="74"/>
      <c r="M50" s="74"/>
      <c r="N50" s="74"/>
      <c r="O50" s="74"/>
      <c r="P50" s="74"/>
      <c r="Q50" s="74"/>
      <c r="R50" s="74"/>
      <c r="S50" s="74"/>
      <c r="T50" s="36">
        <f>V50+X50</f>
        <v>309216</v>
      </c>
      <c r="U50" s="75"/>
      <c r="V50" s="75">
        <v>300000</v>
      </c>
      <c r="W50" s="75"/>
      <c r="X50" s="75">
        <v>9216</v>
      </c>
      <c r="Y50" s="40">
        <v>824</v>
      </c>
    </row>
    <row r="51" s="2" customFormat="1" ht="41" customHeight="1" spans="1:26">
      <c r="A51" s="29">
        <v>2</v>
      </c>
      <c r="B51" s="29" t="s">
        <v>39</v>
      </c>
      <c r="C51" s="30" t="s">
        <v>40</v>
      </c>
      <c r="D51" s="31" t="s">
        <v>119</v>
      </c>
      <c r="E51" s="31" t="s">
        <v>122</v>
      </c>
      <c r="F51" s="33" t="s">
        <v>18</v>
      </c>
      <c r="G51" s="34" t="s">
        <v>123</v>
      </c>
      <c r="H51" s="31" t="s">
        <v>44</v>
      </c>
      <c r="I51" s="31" t="s">
        <v>44</v>
      </c>
      <c r="J51" s="35">
        <v>2241</v>
      </c>
      <c r="K51" s="35"/>
      <c r="L51" s="35"/>
      <c r="M51" s="35"/>
      <c r="N51" s="35"/>
      <c r="O51" s="35"/>
      <c r="P51" s="35"/>
      <c r="Q51" s="35"/>
      <c r="R51" s="35"/>
      <c r="S51" s="35"/>
      <c r="T51" s="36">
        <v>505850</v>
      </c>
      <c r="U51" s="37"/>
      <c r="V51" s="37">
        <v>491100</v>
      </c>
      <c r="W51" s="37"/>
      <c r="X51" s="37">
        <v>14750</v>
      </c>
      <c r="Y51" s="38">
        <v>2159</v>
      </c>
    </row>
    <row r="52" s="2" customFormat="1" ht="62" customHeight="1" spans="1:26">
      <c r="A52" s="29">
        <v>3</v>
      </c>
      <c r="B52" s="29" t="s">
        <v>39</v>
      </c>
      <c r="C52" s="30" t="s">
        <v>40</v>
      </c>
      <c r="D52" s="31" t="s">
        <v>119</v>
      </c>
      <c r="E52" s="31" t="s">
        <v>124</v>
      </c>
      <c r="F52" s="33" t="s">
        <v>18</v>
      </c>
      <c r="G52" s="34" t="s">
        <v>125</v>
      </c>
      <c r="H52" s="31" t="s">
        <v>118</v>
      </c>
      <c r="I52" s="31" t="s">
        <v>44</v>
      </c>
      <c r="J52" s="35">
        <v>2494.5</v>
      </c>
      <c r="K52" s="35"/>
      <c r="L52" s="35"/>
      <c r="M52" s="35"/>
      <c r="N52" s="35"/>
      <c r="O52" s="35"/>
      <c r="P52" s="35"/>
      <c r="Q52" s="35"/>
      <c r="R52" s="35"/>
      <c r="S52" s="35"/>
      <c r="T52" s="36">
        <v>293232</v>
      </c>
      <c r="U52" s="70"/>
      <c r="V52" s="70">
        <v>284000</v>
      </c>
      <c r="W52" s="70"/>
      <c r="X52" s="70">
        <v>9232</v>
      </c>
      <c r="Y52" s="38">
        <v>739</v>
      </c>
      <c r="Z52" s="4"/>
    </row>
    <row r="53" s="3" customFormat="1" ht="32.1" customHeight="1" spans="1:26">
      <c r="A53" s="41" t="s">
        <v>49</v>
      </c>
      <c r="B53" s="30"/>
      <c r="C53" s="30"/>
      <c r="D53" s="31"/>
      <c r="E53" s="30"/>
      <c r="F53" s="30"/>
      <c r="G53" s="89">
        <f>SUM(G50:G50)</f>
        <v>0</v>
      </c>
      <c r="H53" s="30"/>
      <c r="I53" s="30"/>
      <c r="J53" s="41">
        <f t="shared" ref="J53:Y53" si="15">SUM(J50:J52)</f>
        <v>7299.5</v>
      </c>
      <c r="K53" s="41">
        <f t="shared" si="15"/>
        <v>0</v>
      </c>
      <c r="L53" s="41">
        <f t="shared" si="15"/>
        <v>0</v>
      </c>
      <c r="M53" s="41">
        <f t="shared" si="15"/>
        <v>0</v>
      </c>
      <c r="N53" s="41">
        <f t="shared" si="15"/>
        <v>0</v>
      </c>
      <c r="O53" s="41">
        <f t="shared" si="15"/>
        <v>0</v>
      </c>
      <c r="P53" s="41">
        <f t="shared" si="15"/>
        <v>0</v>
      </c>
      <c r="Q53" s="41">
        <f t="shared" si="15"/>
        <v>0</v>
      </c>
      <c r="R53" s="41">
        <f t="shared" si="15"/>
        <v>0</v>
      </c>
      <c r="S53" s="41">
        <f t="shared" si="15"/>
        <v>0</v>
      </c>
      <c r="T53" s="41">
        <f t="shared" si="15"/>
        <v>1108298</v>
      </c>
      <c r="U53" s="41">
        <f t="shared" si="15"/>
        <v>0</v>
      </c>
      <c r="V53" s="41">
        <f t="shared" si="15"/>
        <v>1075100</v>
      </c>
      <c r="W53" s="41">
        <f t="shared" si="15"/>
        <v>0</v>
      </c>
      <c r="X53" s="41">
        <f t="shared" si="15"/>
        <v>33198</v>
      </c>
      <c r="Y53" s="41">
        <f t="shared" si="15"/>
        <v>3722</v>
      </c>
    </row>
    <row r="54" s="1" customFormat="1" ht="28.5" spans="1:26">
      <c r="A54" s="29">
        <v>1</v>
      </c>
      <c r="B54" s="29" t="s">
        <v>50</v>
      </c>
      <c r="C54" s="30" t="s">
        <v>40</v>
      </c>
      <c r="D54" s="31" t="s">
        <v>126</v>
      </c>
      <c r="E54" s="32" t="s">
        <v>127</v>
      </c>
      <c r="F54" s="33" t="s">
        <v>18</v>
      </c>
      <c r="G54" s="34" t="s">
        <v>128</v>
      </c>
      <c r="H54" s="31" t="s">
        <v>44</v>
      </c>
      <c r="I54" s="31" t="s">
        <v>44</v>
      </c>
      <c r="J54" s="35">
        <v>910</v>
      </c>
      <c r="K54" s="35"/>
      <c r="L54" s="35"/>
      <c r="M54" s="35"/>
      <c r="N54" s="35"/>
      <c r="O54" s="35"/>
      <c r="P54" s="35"/>
      <c r="Q54" s="35"/>
      <c r="R54" s="35"/>
      <c r="S54" s="35"/>
      <c r="T54" s="36">
        <f t="shared" ref="T54:T56" si="16">U54+X54</f>
        <v>300300</v>
      </c>
      <c r="U54" s="37">
        <v>291200</v>
      </c>
      <c r="V54" s="40"/>
      <c r="W54" s="37"/>
      <c r="X54" s="37">
        <v>9100</v>
      </c>
      <c r="Y54" s="38">
        <v>682</v>
      </c>
    </row>
    <row r="55" s="2" customFormat="1" ht="28.5" spans="1:26">
      <c r="A55" s="29">
        <v>2</v>
      </c>
      <c r="B55" s="29" t="s">
        <v>50</v>
      </c>
      <c r="C55" s="30" t="s">
        <v>40</v>
      </c>
      <c r="D55" s="31" t="s">
        <v>126</v>
      </c>
      <c r="E55" s="31" t="s">
        <v>129</v>
      </c>
      <c r="F55" s="33" t="s">
        <v>18</v>
      </c>
      <c r="G55" s="34" t="s">
        <v>130</v>
      </c>
      <c r="H55" s="31" t="s">
        <v>44</v>
      </c>
      <c r="I55" s="31" t="s">
        <v>44</v>
      </c>
      <c r="J55" s="35">
        <v>920</v>
      </c>
      <c r="K55" s="35"/>
      <c r="L55" s="35"/>
      <c r="M55" s="35"/>
      <c r="N55" s="35"/>
      <c r="O55" s="35"/>
      <c r="P55" s="35"/>
      <c r="Q55" s="35"/>
      <c r="R55" s="35"/>
      <c r="S55" s="35"/>
      <c r="T55" s="36">
        <f t="shared" si="16"/>
        <v>368500</v>
      </c>
      <c r="U55" s="37">
        <v>357400</v>
      </c>
      <c r="V55" s="31"/>
      <c r="W55" s="37"/>
      <c r="X55" s="37">
        <v>11100</v>
      </c>
      <c r="Y55" s="38">
        <v>1968</v>
      </c>
    </row>
    <row r="56" s="2" customFormat="1" ht="28.5" spans="1:26">
      <c r="A56" s="29">
        <v>3</v>
      </c>
      <c r="B56" s="29" t="s">
        <v>50</v>
      </c>
      <c r="C56" s="30" t="s">
        <v>40</v>
      </c>
      <c r="D56" s="31" t="s">
        <v>126</v>
      </c>
      <c r="E56" s="31" t="s">
        <v>131</v>
      </c>
      <c r="F56" s="33" t="s">
        <v>18</v>
      </c>
      <c r="G56" s="34" t="s">
        <v>132</v>
      </c>
      <c r="H56" s="31" t="s">
        <v>44</v>
      </c>
      <c r="I56" s="31" t="s">
        <v>44</v>
      </c>
      <c r="J56" s="35">
        <v>749</v>
      </c>
      <c r="K56" s="35"/>
      <c r="L56" s="35"/>
      <c r="M56" s="35"/>
      <c r="N56" s="35"/>
      <c r="O56" s="35"/>
      <c r="P56" s="35"/>
      <c r="Q56" s="35"/>
      <c r="R56" s="35"/>
      <c r="S56" s="35"/>
      <c r="T56" s="36">
        <f t="shared" si="16"/>
        <v>323200</v>
      </c>
      <c r="U56" s="70">
        <v>313500</v>
      </c>
      <c r="V56" s="31"/>
      <c r="W56" s="70"/>
      <c r="X56" s="70">
        <v>9700</v>
      </c>
      <c r="Y56" s="38">
        <v>1296</v>
      </c>
    </row>
    <row r="57" s="3" customFormat="1" ht="32" customHeight="1" spans="1:26">
      <c r="A57" s="41" t="s">
        <v>49</v>
      </c>
      <c r="B57" s="30"/>
      <c r="C57" s="30"/>
      <c r="D57" s="31"/>
      <c r="E57" s="30"/>
      <c r="F57" s="30"/>
      <c r="G57" s="41">
        <f t="shared" ref="G57:Y57" si="17">SUM(G54:G56)</f>
        <v>0</v>
      </c>
      <c r="H57" s="30"/>
      <c r="I57" s="30"/>
      <c r="J57" s="41">
        <f t="shared" si="17"/>
        <v>2579</v>
      </c>
      <c r="K57" s="41">
        <f t="shared" si="17"/>
        <v>0</v>
      </c>
      <c r="L57" s="41">
        <f t="shared" si="17"/>
        <v>0</v>
      </c>
      <c r="M57" s="41">
        <f t="shared" si="17"/>
        <v>0</v>
      </c>
      <c r="N57" s="41">
        <f t="shared" si="17"/>
        <v>0</v>
      </c>
      <c r="O57" s="41">
        <f t="shared" si="17"/>
        <v>0</v>
      </c>
      <c r="P57" s="41">
        <f t="shared" si="17"/>
        <v>0</v>
      </c>
      <c r="Q57" s="41">
        <f t="shared" si="17"/>
        <v>0</v>
      </c>
      <c r="R57" s="41">
        <f t="shared" si="17"/>
        <v>0</v>
      </c>
      <c r="S57" s="41">
        <f t="shared" si="17"/>
        <v>0</v>
      </c>
      <c r="T57" s="41">
        <f t="shared" si="17"/>
        <v>992000</v>
      </c>
      <c r="U57" s="41">
        <f t="shared" si="17"/>
        <v>962100</v>
      </c>
      <c r="V57" s="41"/>
      <c r="W57" s="41">
        <f>SUM(W54:W56)</f>
        <v>0</v>
      </c>
      <c r="X57" s="41">
        <f>SUM(X54:X56)</f>
        <v>29900</v>
      </c>
      <c r="Y57" s="41">
        <f t="shared" si="17"/>
        <v>3946</v>
      </c>
    </row>
    <row r="58" s="2" customFormat="1" ht="58" customHeight="1" spans="1:26">
      <c r="A58" s="29">
        <v>1</v>
      </c>
      <c r="B58" s="29" t="s">
        <v>50</v>
      </c>
      <c r="C58" s="30" t="s">
        <v>40</v>
      </c>
      <c r="D58" s="31" t="s">
        <v>133</v>
      </c>
      <c r="E58" s="32" t="s">
        <v>134</v>
      </c>
      <c r="F58" s="33" t="s">
        <v>18</v>
      </c>
      <c r="G58" s="90" t="s">
        <v>135</v>
      </c>
      <c r="H58" s="33" t="s">
        <v>44</v>
      </c>
      <c r="I58" s="33" t="s">
        <v>44</v>
      </c>
      <c r="J58" s="35">
        <v>819</v>
      </c>
      <c r="K58" s="35"/>
      <c r="L58" s="35"/>
      <c r="M58" s="35"/>
      <c r="N58" s="35"/>
      <c r="O58" s="35"/>
      <c r="P58" s="35"/>
      <c r="Q58" s="35"/>
      <c r="R58" s="35"/>
      <c r="S58" s="35"/>
      <c r="T58" s="36">
        <f>X58+U58</f>
        <v>360593</v>
      </c>
      <c r="U58" s="70">
        <v>350000</v>
      </c>
      <c r="V58" s="31"/>
      <c r="W58" s="70"/>
      <c r="X58" s="70">
        <v>10593</v>
      </c>
      <c r="Y58" s="91">
        <v>1208</v>
      </c>
    </row>
    <row r="59" s="2" customFormat="1" ht="37" customHeight="1" spans="1:26">
      <c r="A59" s="29">
        <v>2</v>
      </c>
      <c r="B59" s="29" t="s">
        <v>50</v>
      </c>
      <c r="C59" s="30" t="s">
        <v>40</v>
      </c>
      <c r="D59" s="31" t="s">
        <v>133</v>
      </c>
      <c r="E59" s="31" t="s">
        <v>136</v>
      </c>
      <c r="F59" s="33" t="s">
        <v>18</v>
      </c>
      <c r="G59" s="90" t="s">
        <v>137</v>
      </c>
      <c r="H59" s="60" t="s">
        <v>44</v>
      </c>
      <c r="I59" s="60" t="s">
        <v>44</v>
      </c>
      <c r="J59" s="35">
        <v>2005</v>
      </c>
      <c r="K59" s="35"/>
      <c r="L59" s="35"/>
      <c r="M59" s="35"/>
      <c r="N59" s="35"/>
      <c r="O59" s="35"/>
      <c r="P59" s="35"/>
      <c r="Q59" s="35"/>
      <c r="R59" s="35"/>
      <c r="S59" s="35"/>
      <c r="T59" s="36">
        <f>X59+U59</f>
        <v>360500</v>
      </c>
      <c r="U59" s="75">
        <v>349484</v>
      </c>
      <c r="V59" s="31"/>
      <c r="W59" s="75"/>
      <c r="X59" s="75">
        <v>11016</v>
      </c>
      <c r="Y59" s="40">
        <v>1275</v>
      </c>
    </row>
    <row r="60" s="3" customFormat="1" ht="32" customHeight="1" spans="1:26">
      <c r="A60" s="41" t="s">
        <v>49</v>
      </c>
      <c r="B60" s="30"/>
      <c r="C60" s="30"/>
      <c r="D60" s="31"/>
      <c r="E60" s="30"/>
      <c r="F60" s="30"/>
      <c r="G60" s="30"/>
      <c r="H60" s="30"/>
      <c r="I60" s="30"/>
      <c r="J60" s="41">
        <f t="shared" ref="J60:Y60" si="18">SUM(J58:J59)</f>
        <v>2824</v>
      </c>
      <c r="K60" s="41">
        <f t="shared" si="18"/>
        <v>0</v>
      </c>
      <c r="L60" s="41">
        <f t="shared" si="18"/>
        <v>0</v>
      </c>
      <c r="M60" s="41">
        <f t="shared" si="18"/>
        <v>0</v>
      </c>
      <c r="N60" s="41">
        <f t="shared" si="18"/>
        <v>0</v>
      </c>
      <c r="O60" s="41">
        <f t="shared" si="18"/>
        <v>0</v>
      </c>
      <c r="P60" s="41">
        <f t="shared" si="18"/>
        <v>0</v>
      </c>
      <c r="Q60" s="41">
        <f t="shared" si="18"/>
        <v>0</v>
      </c>
      <c r="R60" s="41">
        <f t="shared" si="18"/>
        <v>0</v>
      </c>
      <c r="S60" s="41">
        <f t="shared" si="18"/>
        <v>0</v>
      </c>
      <c r="T60" s="41">
        <f t="shared" si="18"/>
        <v>721093</v>
      </c>
      <c r="U60" s="41">
        <f t="shared" si="18"/>
        <v>699484</v>
      </c>
      <c r="V60" s="41"/>
      <c r="W60" s="41">
        <f>SUM(W58:W59)</f>
        <v>0</v>
      </c>
      <c r="X60" s="41">
        <f>SUM(X58:X59)</f>
        <v>21609</v>
      </c>
      <c r="Y60" s="41">
        <f t="shared" si="18"/>
        <v>2483</v>
      </c>
    </row>
    <row r="61" s="1" customFormat="1" ht="44" customHeight="1" spans="1:26">
      <c r="A61" s="29">
        <v>1</v>
      </c>
      <c r="B61" s="29" t="s">
        <v>50</v>
      </c>
      <c r="C61" s="30" t="s">
        <v>40</v>
      </c>
      <c r="D61" s="31" t="s">
        <v>138</v>
      </c>
      <c r="E61" s="32" t="s">
        <v>139</v>
      </c>
      <c r="F61" s="33" t="s">
        <v>18</v>
      </c>
      <c r="G61" s="92" t="s">
        <v>140</v>
      </c>
      <c r="H61" s="31" t="s">
        <v>44</v>
      </c>
      <c r="I61" s="31" t="s">
        <v>44</v>
      </c>
      <c r="J61" s="35">
        <v>1303</v>
      </c>
      <c r="K61" s="35"/>
      <c r="L61" s="35"/>
      <c r="M61" s="35"/>
      <c r="N61" s="35"/>
      <c r="O61" s="35"/>
      <c r="P61" s="35"/>
      <c r="Q61" s="35"/>
      <c r="R61" s="35"/>
      <c r="S61" s="35"/>
      <c r="T61" s="36">
        <f>U61+X61</f>
        <v>360500</v>
      </c>
      <c r="U61" s="37">
        <v>350000</v>
      </c>
      <c r="V61" s="40"/>
      <c r="W61" s="37"/>
      <c r="X61" s="37">
        <v>10500</v>
      </c>
      <c r="Y61" s="38">
        <v>1751</v>
      </c>
    </row>
    <row r="62" s="1" customFormat="1" ht="45" customHeight="1" spans="1:26">
      <c r="A62" s="29">
        <v>2</v>
      </c>
      <c r="B62" s="29" t="s">
        <v>50</v>
      </c>
      <c r="C62" s="30" t="s">
        <v>40</v>
      </c>
      <c r="D62" s="31" t="s">
        <v>138</v>
      </c>
      <c r="E62" s="32" t="s">
        <v>141</v>
      </c>
      <c r="F62" s="33" t="s">
        <v>20</v>
      </c>
      <c r="G62" s="93" t="s">
        <v>142</v>
      </c>
      <c r="H62" s="31" t="s">
        <v>44</v>
      </c>
      <c r="I62" s="31" t="s">
        <v>44</v>
      </c>
      <c r="J62" s="35"/>
      <c r="K62" s="35"/>
      <c r="L62" s="35">
        <v>388</v>
      </c>
      <c r="M62" s="35"/>
      <c r="N62" s="35"/>
      <c r="O62" s="35"/>
      <c r="P62" s="35"/>
      <c r="Q62" s="35"/>
      <c r="R62" s="35"/>
      <c r="S62" s="35"/>
      <c r="T62" s="36">
        <v>360500</v>
      </c>
      <c r="U62" s="37">
        <v>350000</v>
      </c>
      <c r="V62" s="40"/>
      <c r="W62" s="37"/>
      <c r="X62" s="37">
        <v>10500</v>
      </c>
      <c r="Y62" s="38">
        <v>1054</v>
      </c>
    </row>
    <row r="63" s="4" customFormat="1" ht="39" customHeight="1" spans="1:26">
      <c r="A63" s="29">
        <v>3</v>
      </c>
      <c r="B63" s="29" t="s">
        <v>50</v>
      </c>
      <c r="C63" s="30" t="s">
        <v>40</v>
      </c>
      <c r="D63" s="31" t="s">
        <v>138</v>
      </c>
      <c r="E63" s="31" t="s">
        <v>143</v>
      </c>
      <c r="F63" s="33" t="s">
        <v>18</v>
      </c>
      <c r="G63" s="92" t="s">
        <v>144</v>
      </c>
      <c r="H63" s="31" t="s">
        <v>44</v>
      </c>
      <c r="I63" s="31" t="s">
        <v>44</v>
      </c>
      <c r="J63" s="35">
        <v>1773</v>
      </c>
      <c r="K63" s="35"/>
      <c r="L63" s="35"/>
      <c r="M63" s="35"/>
      <c r="N63" s="35"/>
      <c r="O63" s="35"/>
      <c r="P63" s="35"/>
      <c r="Q63" s="35"/>
      <c r="R63" s="35"/>
      <c r="S63" s="35"/>
      <c r="T63" s="36">
        <f>U63+V63+X63</f>
        <v>360500</v>
      </c>
      <c r="U63" s="94">
        <v>345025</v>
      </c>
      <c r="V63" s="94">
        <v>4975</v>
      </c>
      <c r="W63" s="94"/>
      <c r="X63" s="94">
        <v>10500</v>
      </c>
      <c r="Y63" s="31">
        <v>1008</v>
      </c>
    </row>
    <row r="64" s="3" customFormat="1" ht="32" customHeight="1" spans="1:26">
      <c r="A64" s="41" t="s">
        <v>49</v>
      </c>
      <c r="B64" s="30"/>
      <c r="C64" s="30"/>
      <c r="D64" s="31"/>
      <c r="E64" s="30"/>
      <c r="F64" s="30"/>
      <c r="G64" s="95"/>
      <c r="H64" s="30"/>
      <c r="I64" s="30"/>
      <c r="J64" s="41">
        <f t="shared" ref="J64:Y64" si="19">SUM(J61:J63)</f>
        <v>3076</v>
      </c>
      <c r="K64" s="41">
        <f t="shared" si="19"/>
        <v>0</v>
      </c>
      <c r="L64" s="41">
        <f t="shared" si="19"/>
        <v>388</v>
      </c>
      <c r="M64" s="41">
        <f t="shared" si="19"/>
        <v>0</v>
      </c>
      <c r="N64" s="41">
        <f t="shared" si="19"/>
        <v>0</v>
      </c>
      <c r="O64" s="41">
        <f t="shared" si="19"/>
        <v>0</v>
      </c>
      <c r="P64" s="41">
        <f t="shared" si="19"/>
        <v>0</v>
      </c>
      <c r="Q64" s="41">
        <f t="shared" si="19"/>
        <v>0</v>
      </c>
      <c r="R64" s="41">
        <f t="shared" si="19"/>
        <v>0</v>
      </c>
      <c r="S64" s="41">
        <f t="shared" si="19"/>
        <v>0</v>
      </c>
      <c r="T64" s="41">
        <f t="shared" si="19"/>
        <v>1081500</v>
      </c>
      <c r="U64" s="41">
        <f t="shared" si="19"/>
        <v>1045025</v>
      </c>
      <c r="V64" s="41">
        <f t="shared" si="19"/>
        <v>4975</v>
      </c>
      <c r="W64" s="41">
        <f t="shared" si="19"/>
        <v>0</v>
      </c>
      <c r="X64" s="41">
        <f t="shared" si="19"/>
        <v>31500</v>
      </c>
      <c r="Y64" s="41">
        <f t="shared" si="19"/>
        <v>3813</v>
      </c>
    </row>
    <row r="65" s="1" customFormat="1" ht="40" customHeight="1" spans="1:25">
      <c r="A65" s="29">
        <v>1</v>
      </c>
      <c r="B65" s="29" t="s">
        <v>39</v>
      </c>
      <c r="C65" s="30" t="s">
        <v>40</v>
      </c>
      <c r="D65" s="31" t="s">
        <v>145</v>
      </c>
      <c r="E65" s="32" t="s">
        <v>146</v>
      </c>
      <c r="F65" s="33" t="s">
        <v>18</v>
      </c>
      <c r="G65" s="33" t="s">
        <v>147</v>
      </c>
      <c r="H65" s="31" t="s">
        <v>44</v>
      </c>
      <c r="I65" s="31" t="s">
        <v>44</v>
      </c>
      <c r="J65" s="35">
        <v>936.4</v>
      </c>
      <c r="K65" s="35"/>
      <c r="L65" s="35"/>
      <c r="M65" s="35"/>
      <c r="N65" s="35"/>
      <c r="O65" s="35"/>
      <c r="P65" s="35"/>
      <c r="Q65" s="35"/>
      <c r="R65" s="35"/>
      <c r="S65" s="35"/>
      <c r="T65" s="30">
        <v>309000</v>
      </c>
      <c r="U65" s="39"/>
      <c r="V65" s="39">
        <v>300000</v>
      </c>
      <c r="W65" s="39"/>
      <c r="X65" s="39">
        <v>9000</v>
      </c>
      <c r="Y65" s="38">
        <v>569</v>
      </c>
    </row>
    <row r="66" s="2" customFormat="1" ht="32.1" customHeight="1" spans="1:25">
      <c r="A66" s="29">
        <v>2</v>
      </c>
      <c r="B66" s="29" t="s">
        <v>39</v>
      </c>
      <c r="C66" s="30" t="s">
        <v>40</v>
      </c>
      <c r="D66" s="31" t="s">
        <v>145</v>
      </c>
      <c r="E66" s="31" t="s">
        <v>148</v>
      </c>
      <c r="F66" s="33" t="s">
        <v>18</v>
      </c>
      <c r="G66" s="33" t="s">
        <v>149</v>
      </c>
      <c r="H66" s="31" t="s">
        <v>44</v>
      </c>
      <c r="I66" s="31" t="s">
        <v>44</v>
      </c>
      <c r="J66" s="35">
        <v>891.76</v>
      </c>
      <c r="K66" s="35"/>
      <c r="L66" s="35"/>
      <c r="M66" s="35"/>
      <c r="N66" s="35"/>
      <c r="O66" s="35"/>
      <c r="P66" s="35"/>
      <c r="Q66" s="35"/>
      <c r="R66" s="35"/>
      <c r="S66" s="35"/>
      <c r="T66" s="36">
        <v>309000</v>
      </c>
      <c r="U66" s="31"/>
      <c r="V66" s="70">
        <v>300000</v>
      </c>
      <c r="W66" s="70"/>
      <c r="X66" s="70">
        <v>9000</v>
      </c>
      <c r="Y66" s="38">
        <v>563</v>
      </c>
    </row>
    <row r="67" s="3" customFormat="1" ht="32.1" customHeight="1" spans="1:25">
      <c r="A67" s="39">
        <v>3</v>
      </c>
      <c r="B67" s="29" t="s">
        <v>39</v>
      </c>
      <c r="C67" s="30" t="s">
        <v>40</v>
      </c>
      <c r="D67" s="31" t="s">
        <v>145</v>
      </c>
      <c r="E67" s="30" t="s">
        <v>150</v>
      </c>
      <c r="F67" s="30" t="s">
        <v>18</v>
      </c>
      <c r="G67" s="30" t="s">
        <v>151</v>
      </c>
      <c r="H67" s="30" t="s">
        <v>44</v>
      </c>
      <c r="I67" s="30" t="s">
        <v>44</v>
      </c>
      <c r="J67" s="30">
        <v>723</v>
      </c>
      <c r="K67" s="30"/>
      <c r="L67" s="30"/>
      <c r="M67" s="30"/>
      <c r="N67" s="30"/>
      <c r="O67" s="30"/>
      <c r="P67" s="30"/>
      <c r="Q67" s="30"/>
      <c r="R67" s="30"/>
      <c r="S67" s="30"/>
      <c r="T67" s="36">
        <v>309000</v>
      </c>
      <c r="U67" s="31"/>
      <c r="V67" s="70">
        <v>300000</v>
      </c>
      <c r="W67" s="70"/>
      <c r="X67" s="70">
        <v>9000</v>
      </c>
      <c r="Y67" s="30">
        <v>702</v>
      </c>
    </row>
    <row r="68" s="3" customFormat="1" ht="32.1" customHeight="1" spans="1:25">
      <c r="A68" s="41" t="s">
        <v>49</v>
      </c>
      <c r="B68" s="30"/>
      <c r="C68" s="30"/>
      <c r="D68" s="31"/>
      <c r="E68" s="30"/>
      <c r="F68" s="30"/>
      <c r="G68" s="30"/>
      <c r="H68" s="30"/>
      <c r="I68" s="30"/>
      <c r="J68" s="41">
        <f t="shared" ref="J68:Y68" si="20">SUM(J65:J67)</f>
        <v>2551.16</v>
      </c>
      <c r="K68" s="41">
        <f t="shared" si="20"/>
        <v>0</v>
      </c>
      <c r="L68" s="41">
        <f t="shared" si="20"/>
        <v>0</v>
      </c>
      <c r="M68" s="41">
        <f t="shared" si="20"/>
        <v>0</v>
      </c>
      <c r="N68" s="41">
        <f t="shared" si="20"/>
        <v>0</v>
      </c>
      <c r="O68" s="41">
        <f t="shared" si="20"/>
        <v>0</v>
      </c>
      <c r="P68" s="41">
        <f t="shared" si="20"/>
        <v>0</v>
      </c>
      <c r="Q68" s="41">
        <f t="shared" si="20"/>
        <v>0</v>
      </c>
      <c r="R68" s="41">
        <f t="shared" si="20"/>
        <v>0</v>
      </c>
      <c r="S68" s="41">
        <f t="shared" si="20"/>
        <v>0</v>
      </c>
      <c r="T68" s="41">
        <v>927000</v>
      </c>
      <c r="U68" s="96"/>
      <c r="V68" s="97">
        <v>900000</v>
      </c>
      <c r="W68" s="97">
        <v>0</v>
      </c>
      <c r="X68" s="97">
        <v>27000</v>
      </c>
      <c r="Y68" s="41">
        <f t="shared" si="20"/>
        <v>1834</v>
      </c>
    </row>
    <row r="69" s="1" customFormat="1" ht="35" customHeight="1" spans="1:25">
      <c r="A69" s="83">
        <v>1</v>
      </c>
      <c r="B69" s="83" t="s">
        <v>50</v>
      </c>
      <c r="C69" s="30" t="s">
        <v>40</v>
      </c>
      <c r="D69" s="31" t="s">
        <v>152</v>
      </c>
      <c r="E69" s="32" t="s">
        <v>153</v>
      </c>
      <c r="F69" s="33" t="s">
        <v>18</v>
      </c>
      <c r="G69" s="98" t="s">
        <v>154</v>
      </c>
      <c r="H69" s="31" t="s">
        <v>44</v>
      </c>
      <c r="I69" s="31" t="s">
        <v>44</v>
      </c>
      <c r="J69" s="35">
        <v>1962</v>
      </c>
      <c r="K69" s="35"/>
      <c r="L69" s="35"/>
      <c r="M69" s="35"/>
      <c r="N69" s="35"/>
      <c r="O69" s="35"/>
      <c r="P69" s="35"/>
      <c r="Q69" s="35"/>
      <c r="R69" s="35"/>
      <c r="S69" s="35"/>
      <c r="T69" s="30">
        <v>328635</v>
      </c>
      <c r="U69" s="30"/>
      <c r="V69" s="30">
        <v>319000</v>
      </c>
      <c r="W69" s="30"/>
      <c r="X69" s="30">
        <v>9635</v>
      </c>
      <c r="Y69" s="38">
        <v>1836</v>
      </c>
    </row>
    <row r="70" s="2" customFormat="1" ht="35" customHeight="1" spans="1:25">
      <c r="A70" s="83">
        <v>2</v>
      </c>
      <c r="B70" s="83" t="s">
        <v>50</v>
      </c>
      <c r="C70" s="30" t="s">
        <v>40</v>
      </c>
      <c r="D70" s="31" t="s">
        <v>152</v>
      </c>
      <c r="E70" s="31" t="s">
        <v>155</v>
      </c>
      <c r="F70" s="33" t="s">
        <v>18</v>
      </c>
      <c r="G70" s="98" t="s">
        <v>156</v>
      </c>
      <c r="H70" s="31" t="s">
        <v>44</v>
      </c>
      <c r="I70" s="31" t="s">
        <v>44</v>
      </c>
      <c r="J70" s="35">
        <v>1947.33</v>
      </c>
      <c r="K70" s="35"/>
      <c r="L70" s="35"/>
      <c r="M70" s="35"/>
      <c r="N70" s="35"/>
      <c r="O70" s="35"/>
      <c r="P70" s="35"/>
      <c r="Q70" s="35"/>
      <c r="R70" s="35"/>
      <c r="S70" s="35"/>
      <c r="T70" s="31">
        <v>391414</v>
      </c>
      <c r="U70" s="36"/>
      <c r="V70" s="70">
        <v>380000</v>
      </c>
      <c r="W70" s="70"/>
      <c r="X70" s="70">
        <v>11414</v>
      </c>
      <c r="Y70" s="38">
        <v>1461</v>
      </c>
    </row>
    <row r="71" s="2" customFormat="1" ht="37" customHeight="1" spans="1:25">
      <c r="A71" s="83">
        <v>3</v>
      </c>
      <c r="B71" s="83" t="s">
        <v>50</v>
      </c>
      <c r="C71" s="30" t="s">
        <v>40</v>
      </c>
      <c r="D71" s="31" t="s">
        <v>152</v>
      </c>
      <c r="E71" s="31" t="s">
        <v>157</v>
      </c>
      <c r="F71" s="33" t="s">
        <v>18</v>
      </c>
      <c r="G71" s="98" t="s">
        <v>158</v>
      </c>
      <c r="H71" s="31" t="s">
        <v>44</v>
      </c>
      <c r="I71" s="31" t="s">
        <v>44</v>
      </c>
      <c r="J71" s="35">
        <v>2306</v>
      </c>
      <c r="K71" s="35"/>
      <c r="L71" s="35"/>
      <c r="M71" s="35"/>
      <c r="N71" s="35"/>
      <c r="O71" s="35"/>
      <c r="P71" s="35"/>
      <c r="Q71" s="35"/>
      <c r="R71" s="35"/>
      <c r="S71" s="35"/>
      <c r="T71" s="31">
        <v>309004</v>
      </c>
      <c r="U71" s="36"/>
      <c r="V71" s="70">
        <v>300000</v>
      </c>
      <c r="W71" s="70"/>
      <c r="X71" s="70">
        <v>9004</v>
      </c>
      <c r="Y71" s="38">
        <v>369</v>
      </c>
    </row>
    <row r="72" s="3" customFormat="1" ht="32" customHeight="1" spans="1:25">
      <c r="A72" s="41" t="s">
        <v>49</v>
      </c>
      <c r="B72" s="30"/>
      <c r="C72" s="30"/>
      <c r="D72" s="31"/>
      <c r="E72" s="30"/>
      <c r="F72" s="30"/>
      <c r="G72" s="41">
        <f>SUM(G69:G71)</f>
        <v>0</v>
      </c>
      <c r="H72" s="30"/>
      <c r="I72" s="30"/>
      <c r="J72" s="41">
        <f t="shared" ref="J72:Y72" si="21">SUM(J69:J71)</f>
        <v>6215.33</v>
      </c>
      <c r="K72" s="41">
        <f t="shared" si="21"/>
        <v>0</v>
      </c>
      <c r="L72" s="41">
        <f t="shared" si="21"/>
        <v>0</v>
      </c>
      <c r="M72" s="41">
        <f t="shared" si="21"/>
        <v>0</v>
      </c>
      <c r="N72" s="41">
        <f t="shared" si="21"/>
        <v>0</v>
      </c>
      <c r="O72" s="41">
        <f t="shared" si="21"/>
        <v>0</v>
      </c>
      <c r="P72" s="41">
        <f t="shared" si="21"/>
        <v>0</v>
      </c>
      <c r="Q72" s="41">
        <f t="shared" si="21"/>
        <v>0</v>
      </c>
      <c r="R72" s="41">
        <f t="shared" si="21"/>
        <v>0</v>
      </c>
      <c r="S72" s="41">
        <f t="shared" si="21"/>
        <v>0</v>
      </c>
      <c r="T72" s="99">
        <f t="shared" si="21"/>
        <v>1029053</v>
      </c>
      <c r="U72" s="99">
        <f t="shared" si="21"/>
        <v>0</v>
      </c>
      <c r="V72" s="99">
        <f t="shared" si="21"/>
        <v>999000</v>
      </c>
      <c r="W72" s="99">
        <f t="shared" si="21"/>
        <v>0</v>
      </c>
      <c r="X72" s="99">
        <f t="shared" si="21"/>
        <v>30053</v>
      </c>
      <c r="Y72" s="41">
        <f t="shared" si="21"/>
        <v>3666</v>
      </c>
    </row>
    <row r="73" ht="32" customHeight="1" spans="1:25">
      <c r="A73" s="100">
        <f>A10+A16+A19+A23+A27+A30+A36+A40+A44+A48+A52+A56+A59+A63+A67+A71</f>
        <v>49</v>
      </c>
      <c r="B73" s="101" t="s">
        <v>159</v>
      </c>
      <c r="C73" s="102"/>
      <c r="D73" s="103"/>
      <c r="E73" s="42"/>
      <c r="F73" s="42"/>
      <c r="G73" s="42"/>
      <c r="H73" s="42"/>
      <c r="I73" s="42"/>
      <c r="J73" s="41">
        <f>J11+J17+J20+J24+J28+J31+J37+J41+J45+J49+J53+J57+J60+J64+J68+J72</f>
        <v>65615.08</v>
      </c>
      <c r="K73" s="41">
        <f t="shared" ref="J73:Y73" si="22">K11+K17+K20+K24+K28+K31+K37+K41+K45+K49+K53+K57+K60+K64+K68+K72</f>
        <v>0</v>
      </c>
      <c r="L73" s="41">
        <f t="shared" si="22"/>
        <v>993</v>
      </c>
      <c r="M73" s="41">
        <f t="shared" si="22"/>
        <v>0</v>
      </c>
      <c r="N73" s="41">
        <f t="shared" si="22"/>
        <v>0</v>
      </c>
      <c r="O73" s="41">
        <f t="shared" si="22"/>
        <v>0</v>
      </c>
      <c r="P73" s="41">
        <f t="shared" si="22"/>
        <v>0</v>
      </c>
      <c r="Q73" s="41">
        <f t="shared" si="22"/>
        <v>0</v>
      </c>
      <c r="R73" s="41">
        <f t="shared" si="22"/>
        <v>0</v>
      </c>
      <c r="S73" s="41">
        <f t="shared" si="22"/>
        <v>0</v>
      </c>
      <c r="T73" s="41">
        <f t="shared" si="22"/>
        <v>16690087.93</v>
      </c>
      <c r="U73" s="41">
        <f t="shared" si="22"/>
        <v>9580000</v>
      </c>
      <c r="V73" s="41">
        <f t="shared" si="22"/>
        <v>6610000</v>
      </c>
      <c r="W73" s="41">
        <f t="shared" si="22"/>
        <v>0</v>
      </c>
      <c r="X73" s="41">
        <f t="shared" si="22"/>
        <v>500087.93</v>
      </c>
      <c r="Y73" s="41">
        <f t="shared" si="22"/>
        <v>57627</v>
      </c>
    </row>
  </sheetData>
  <autoFilter xmlns:etc="http://www.wps.cn/officeDocument/2017/etCustomData" ref="A7:Y76" etc:filterBottomFollowUsedRange="0">
    <extLst/>
  </autoFilter>
  <mergeCells count="22">
    <mergeCell ref="A2:Y2"/>
    <mergeCell ref="A3:F3"/>
    <mergeCell ref="J4:S4"/>
    <mergeCell ref="J5:N5"/>
    <mergeCell ref="O5:S5"/>
    <mergeCell ref="B73:C73"/>
    <mergeCell ref="A4:A7"/>
    <mergeCell ref="B4:B7"/>
    <mergeCell ref="C4:C7"/>
    <mergeCell ref="D4:D7"/>
    <mergeCell ref="E4:E7"/>
    <mergeCell ref="F4:F7"/>
    <mergeCell ref="G4:G7"/>
    <mergeCell ref="H4:H6"/>
    <mergeCell ref="I4:I6"/>
    <mergeCell ref="T6:T7"/>
    <mergeCell ref="U6:U7"/>
    <mergeCell ref="V6:V7"/>
    <mergeCell ref="W6:W7"/>
    <mergeCell ref="X6:X7"/>
    <mergeCell ref="Y4:Y7"/>
    <mergeCell ref="T4:X5"/>
  </mergeCells>
  <dataValidations count="2">
    <dataValidation type="list" allowBlank="1" showInputMessage="1" showErrorMessage="1" sqref="I28 I46:I48 H8:I9 H12:I13 H18:I19 H58:I59 H15:I16 H29:I30 H65:I66 H21:I23 H42:I44 H54:I56 H69:I71 H25:I27 H61:I63 H32:I36 H50:I52">
      <formula1>"是,否"</formula1>
    </dataValidation>
    <dataValidation type="list" allowBlank="1" showInputMessage="1" showErrorMessage="1" sqref="F39 F8:F9 F12:F16 F18:F19 F21:F23 F25:F27 F29:F30 F32:F36 F42:F44 F50:F52 F54:F56 F58:F59 F61:F63 F65:F66 F69:F71">
      <formula1>"村内道路,街道雨水排放,街道照明设施,村民饮用水工程,村内道路提档升级,照明设施提档升级,生活污水处理工程,村民休闲活动场所,村内其它公益事业项目"</formula1>
    </dataValidation>
  </dataValidations>
  <printOptions horizontalCentered="1" verticalCentered="1"/>
  <pageMargins left="0.196527777777778" right="0.196527777777778" top="0.393055555555556" bottom="0.751388888888889" header="0.298611111111111" footer="0.495833333333333"/>
  <pageSetup paperSize="9" scale="57" fitToHeight="0" orientation="landscape" horizontalDpi="600"/>
  <headerFooter>
    <oddFooter>&amp;C第 &amp;P 页，共 &amp;N 页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2026年第一批项目村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明月</cp:lastModifiedBy>
  <dcterms:created xsi:type="dcterms:W3CDTF">2023-05-12T11:15:00Z</dcterms:created>
  <dcterms:modified xsi:type="dcterms:W3CDTF">2026-03-13T02:04:19Z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B20CBEAE69CE4613970332DC51AB3E4A_12</vt:lpwstr>
  </property>
  <property fmtid="{D5CDD505-2E9C-101B-9397-08002B2CF9AE}" pid="4" name="CalculationRule">
    <vt:i4>0</vt:i4>
  </property>
</Properties>
</file>